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2755" windowHeight="11010" activeTab="0"/>
  </bookViews>
  <sheets>
    <sheet name="LW_sarda_sard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<sst xmlns="http://schemas.openxmlformats.org/spreadsheetml/2006/main" count="16" uniqueCount="16">
  <si>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</t>
  </si>
  <si>
    <t>Μήκος (cm)</t>
  </si>
  <si>
    <t>Βάρος (g)</t>
  </si>
  <si>
    <t>ln(Μήκος)</t>
  </si>
  <si>
    <t>ln(Βάρος)</t>
  </si>
  <si>
    <t>μοντέλο W'</t>
  </si>
  <si>
    <t>αντιλογάριθμος a</t>
  </si>
  <si>
    <t>Πρωτογενή δεδομένα</t>
  </si>
  <si>
    <t>Λογαρίθμηση</t>
  </si>
  <si>
    <t>Παράμετροι γραμμικής παλινδρόμησης στα λογαριθμημένα δεδομένα</t>
  </si>
  <si>
    <t>Αντιλογαρίθμηση</t>
  </si>
  <si>
    <t>Μοντέλο</t>
  </si>
  <si>
    <t>Ελάχιστo μήκος (cm):</t>
  </si>
  <si>
    <t>Μέγιστο μήκος (cm):</t>
  </si>
  <si>
    <t>Σταθερά (a)</t>
  </si>
  <si>
    <t>Κλίση (b)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</si>
</sst>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</numFmts>
  <fonts count="13">
    <font>
      <sz val="10"/>
      <name val="Arial"/>
      <family val="0"/>
    </font>
    <font>
      <sz val="8"/>
      <name val="Arial"/>
      <family val="0"/>
    </font>
    <font>
      <sz val="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vertAlign val="superscript"/>
      <sz val="14"/>
      <color indexed="16"/>
      <name val="Arial"/>
      <family val="2"/>
    </font>
    <font>
      <sz val="10"/>
      <color indexed="23"/>
      <name val="Arial"/>
      <family val="0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vertAlign val="superscript"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9" fontId="0" fillId="0" borderId="1" xfId="0" applyNumberFormat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7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/>
    </xf>
    <xf numFmtId="0" fontId="0" fillId="7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Πρωτογενή δεδομένα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6375"/>
          <c:w val="0.9065"/>
          <c:h val="0.7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LW_sarda_sarda!$B$2</c:f>
              <c:strCache>
                <c:ptCount val="1"/>
                <c:pt idx="0">
                  <c:v>Βάρος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LW_sarda_sarda!$A$3:$A$274</c:f>
              <c:numCache/>
            </c:numRef>
          </c:xVal>
          <c:yVal>
            <c:numRef>
              <c:f>LW_sarda_sarda!$B$3:$B$274</c:f>
              <c:numCache/>
            </c:numRef>
          </c:yVal>
          <c:smooth val="0"/>
        </c:ser>
        <c:axId val="48165660"/>
        <c:axId val="30837757"/>
      </c:scatterChart>
      <c:valAx>
        <c:axId val="48165660"/>
        <c:scaling>
          <c:orientation val="minMax"/>
          <c:max val="75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Μήκος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crossBetween val="midCat"/>
        <c:dispUnits/>
      </c:valAx>
      <c:valAx>
        <c:axId val="3083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Βάρος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23"/>
          <c:w val="0.8677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LW_sarda_sarda!$D$2</c:f>
              <c:strCache>
                <c:ptCount val="1"/>
                <c:pt idx="0">
                  <c:v>ln(Βάρος)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LW_sarda_sarda!$C$3:$C$274</c:f>
              <c:numCache/>
            </c:numRef>
          </c:xVal>
          <c:yVal>
            <c:numRef>
              <c:f>LW_sarda_sarda!$D$3:$D$274</c:f>
              <c:numCache/>
            </c:numRef>
          </c:yVal>
          <c:smooth val="0"/>
        </c:ser>
        <c:axId val="9104358"/>
        <c:axId val="14830359"/>
      </c:scatterChart>
      <c:valAx>
        <c:axId val="9104358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ln(Μήκος)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crossBetween val="midCat"/>
        <c:dispUnits/>
      </c:valAx>
      <c:valAx>
        <c:axId val="14830359"/>
        <c:scaling>
          <c:orientation val="minMax"/>
          <c:max val="9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ln(Βάρος)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Πρωτογενή δεδομένα και μοντέλο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4"/>
          <c:w val="0.91425"/>
          <c:h val="0.7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LW_sarda_sarda!$B$2</c:f>
              <c:strCache>
                <c:ptCount val="1"/>
                <c:pt idx="0">
                  <c:v>Βάρος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LW_sarda_sarda!$A$3:$A$274</c:f>
              <c:numCache/>
            </c:numRef>
          </c:xVal>
          <c:yVal>
            <c:numRef>
              <c:f>LW_sarda_sarda!$B$3:$B$274</c:f>
              <c:numCache/>
            </c:numRef>
          </c:yVal>
          <c:smooth val="0"/>
        </c:ser>
        <c:ser>
          <c:idx val="1"/>
          <c:order val="1"/>
          <c:tx>
            <c:v>model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we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LW_sarda_sarda!$A$3:$A$274</c:f>
              <c:numCache/>
            </c:numRef>
          </c:xVal>
          <c:yVal>
            <c:numRef>
              <c:f>LW_sarda_sarda!$L$3:$L$274</c:f>
              <c:numCache/>
            </c:numRef>
          </c:yVal>
          <c:smooth val="0"/>
        </c:ser>
        <c:axId val="66364368"/>
        <c:axId val="60408401"/>
      </c:scatterChart>
      <c:valAx>
        <c:axId val="66364368"/>
        <c:scaling>
          <c:orientation val="minMax"/>
          <c:max val="75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Μήκος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08401"/>
        <c:crosses val="autoZero"/>
        <c:crossBetween val="midCat"/>
        <c:dispUnits/>
      </c:valAx>
      <c:valAx>
        <c:axId val="6040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Βάρος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643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114300</xdr:rowOff>
    </xdr:from>
    <xdr:to>
      <xdr:col>8</xdr:col>
      <xdr:colOff>400050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3400425" y="781050"/>
        <a:ext cx="4248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22</xdr:row>
      <xdr:rowOff>47625</xdr:rowOff>
    </xdr:from>
    <xdr:to>
      <xdr:col>8</xdr:col>
      <xdr:colOff>409575</xdr:colOff>
      <xdr:row>38</xdr:row>
      <xdr:rowOff>38100</xdr:rowOff>
    </xdr:to>
    <xdr:graphicFrame>
      <xdr:nvGraphicFramePr>
        <xdr:cNvPr id="2" name="Chart 3"/>
        <xdr:cNvGraphicFramePr/>
      </xdr:nvGraphicFramePr>
      <xdr:xfrm>
        <a:off x="3400425" y="3648075"/>
        <a:ext cx="42576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238125</xdr:colOff>
      <xdr:row>4</xdr:row>
      <xdr:rowOff>57150</xdr:rowOff>
    </xdr:from>
    <xdr:to>
      <xdr:col>19</xdr:col>
      <xdr:colOff>476250</xdr:colOff>
      <xdr:row>20</xdr:row>
      <xdr:rowOff>66675</xdr:rowOff>
    </xdr:to>
    <xdr:graphicFrame>
      <xdr:nvGraphicFramePr>
        <xdr:cNvPr id="3" name="Chart 5"/>
        <xdr:cNvGraphicFramePr/>
      </xdr:nvGraphicFramePr>
      <xdr:xfrm>
        <a:off x="10629900" y="723900"/>
        <a:ext cx="4505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10.421875" style="0" customWidth="1"/>
    <col min="3" max="3" width="12.7109375" style="0" customWidth="1"/>
    <col min="4" max="4" width="12.00390625" style="0" bestFit="1" customWidth="1"/>
    <col min="5" max="5" width="13.421875" style="0" customWidth="1"/>
    <col min="6" max="6" width="14.140625" style="0" bestFit="1" customWidth="1"/>
    <col min="7" max="7" width="25.00390625" style="0" bestFit="1" customWidth="1"/>
    <col min="10" max="10" width="18.7109375" style="0" customWidth="1"/>
    <col min="11" max="11" width="7.28125" style="0" customWidth="1"/>
    <col min="12" max="12" width="12.00390625" style="0" bestFit="1" customWidth="1"/>
  </cols>
  <sheetData>
    <row r="1" spans="1:12" ht="13.5" thickBot="1">
      <c r="A1" s="11" t="s">
        <v>7</v>
      </c>
      <c r="B1" s="11"/>
      <c r="C1" s="15" t="s">
        <v>8</v>
      </c>
      <c r="D1" s="15"/>
      <c r="E1" s="10" t="s">
        <v>9</v>
      </c>
      <c r="F1" s="10"/>
      <c r="G1" s="10"/>
      <c r="H1" s="10"/>
      <c r="I1" s="10"/>
      <c r="J1" s="12" t="s">
        <v>10</v>
      </c>
      <c r="K1" s="12"/>
      <c r="L1" s="14" t="s">
        <v>11</v>
      </c>
    </row>
    <row r="2" spans="1:12" ht="13.5" thickTop="1">
      <c r="A2" s="16" t="s">
        <v>1</v>
      </c>
      <c r="B2" s="17" t="s">
        <v>2</v>
      </c>
      <c r="C2" s="16" t="s">
        <v>3</v>
      </c>
      <c r="D2" s="17" t="s">
        <v>4</v>
      </c>
      <c r="E2" s="18" t="s">
        <v>14</v>
      </c>
      <c r="F2" s="18" t="s">
        <v>15</v>
      </c>
      <c r="G2" s="8"/>
      <c r="H2" s="8"/>
      <c r="I2" s="9"/>
      <c r="J2" s="16" t="s">
        <v>6</v>
      </c>
      <c r="K2" s="17" t="s">
        <v>0</v>
      </c>
      <c r="L2" s="16" t="s">
        <v>5</v>
      </c>
    </row>
    <row r="3" spans="1:12" ht="12.75">
      <c r="A3">
        <v>47</v>
      </c>
      <c r="B3" s="1">
        <v>1500</v>
      </c>
      <c r="C3">
        <f>LN(A3)</f>
        <v>3.8501476017100584</v>
      </c>
      <c r="D3" s="1">
        <f>LN(B3)</f>
        <v>7.313220387090301</v>
      </c>
      <c r="E3" s="6">
        <f>INTERCEPT(D3:D274,C3:C274)</f>
        <v>-5.39952644172897</v>
      </c>
      <c r="F3" s="7">
        <f>SLOPE(D3:D274,C3:C274)</f>
        <v>3.2721543454346307</v>
      </c>
      <c r="G3" s="3"/>
      <c r="I3" s="1"/>
      <c r="J3" s="6">
        <f>EXP(E3)</f>
        <v>0.004518720313393203</v>
      </c>
      <c r="K3" s="13">
        <f>F3</f>
        <v>3.2721543454346307</v>
      </c>
      <c r="L3" s="19">
        <f aca="true" t="shared" si="0" ref="L3:L66">$J$3*(A3^$K$3)</f>
        <v>1337.7585436745521</v>
      </c>
    </row>
    <row r="4" spans="1:12" ht="12.75">
      <c r="A4">
        <v>46</v>
      </c>
      <c r="B4" s="1">
        <v>1200</v>
      </c>
      <c r="C4">
        <f aca="true" t="shared" si="1" ref="C4:C67">LN(A4)</f>
        <v>3.828641396489095</v>
      </c>
      <c r="D4" s="1">
        <f aca="true" t="shared" si="2" ref="D4:D67">LN(B4)</f>
        <v>7.090076835776092</v>
      </c>
      <c r="F4" s="2"/>
      <c r="G4" s="2"/>
      <c r="I4" s="1"/>
      <c r="K4" s="1"/>
      <c r="L4" s="19">
        <f t="shared" si="0"/>
        <v>1246.854352950254</v>
      </c>
    </row>
    <row r="5" spans="1:12" ht="13.5" thickBot="1">
      <c r="A5">
        <v>46.5</v>
      </c>
      <c r="B5" s="1">
        <v>1330</v>
      </c>
      <c r="C5">
        <f t="shared" si="1"/>
        <v>3.8394523125933104</v>
      </c>
      <c r="D5" s="1">
        <f t="shared" si="2"/>
        <v>7.1929342212158</v>
      </c>
      <c r="F5" s="2"/>
      <c r="G5" s="2"/>
      <c r="I5" s="1"/>
      <c r="K5" s="1"/>
      <c r="L5" s="19">
        <f t="shared" si="0"/>
        <v>1291.7512398803474</v>
      </c>
    </row>
    <row r="6" spans="1:12" ht="13.5" thickTop="1">
      <c r="A6">
        <v>49</v>
      </c>
      <c r="B6" s="1">
        <v>1450</v>
      </c>
      <c r="C6">
        <f t="shared" si="1"/>
        <v>3.8918202981106265</v>
      </c>
      <c r="D6" s="1">
        <f t="shared" si="2"/>
        <v>7.27931883541462</v>
      </c>
      <c r="F6" s="2"/>
      <c r="G6" s="2"/>
      <c r="I6" s="1"/>
      <c r="J6" s="22" t="s">
        <v>12</v>
      </c>
      <c r="K6" s="23">
        <f>MIN(A3:A274)</f>
        <v>24.3</v>
      </c>
      <c r="L6" s="19">
        <f t="shared" si="0"/>
        <v>1533.1968184262757</v>
      </c>
    </row>
    <row r="7" spans="1:12" ht="12.75">
      <c r="A7">
        <v>44</v>
      </c>
      <c r="B7" s="1">
        <v>1200</v>
      </c>
      <c r="C7">
        <f t="shared" si="1"/>
        <v>3.784189633918261</v>
      </c>
      <c r="D7" s="1">
        <f t="shared" si="2"/>
        <v>7.090076835776092</v>
      </c>
      <c r="F7" s="2"/>
      <c r="G7" s="2"/>
      <c r="I7" s="1"/>
      <c r="J7" s="20" t="s">
        <v>13</v>
      </c>
      <c r="K7" s="21">
        <f>MAX(A3:A274)</f>
        <v>71</v>
      </c>
      <c r="L7" s="19">
        <f t="shared" si="0"/>
        <v>1078.0683057277188</v>
      </c>
    </row>
    <row r="8" spans="1:12" ht="12.75">
      <c r="A8">
        <v>44.1</v>
      </c>
      <c r="B8" s="1">
        <v>1180</v>
      </c>
      <c r="C8">
        <f t="shared" si="1"/>
        <v>3.7864597824528</v>
      </c>
      <c r="D8" s="1">
        <f t="shared" si="2"/>
        <v>7.07326971745971</v>
      </c>
      <c r="I8" s="1"/>
      <c r="K8" s="1"/>
      <c r="L8" s="19">
        <f t="shared" si="0"/>
        <v>1086.106312378798</v>
      </c>
    </row>
    <row r="9" spans="1:12" ht="12.75">
      <c r="A9">
        <v>45</v>
      </c>
      <c r="B9" s="1">
        <v>1320</v>
      </c>
      <c r="C9">
        <f t="shared" si="1"/>
        <v>3.8066624897703196</v>
      </c>
      <c r="D9" s="1">
        <f t="shared" si="2"/>
        <v>7.1853870155804165</v>
      </c>
      <c r="I9" s="1"/>
      <c r="K9" s="1"/>
      <c r="L9" s="19">
        <f t="shared" si="0"/>
        <v>1160.3312060180492</v>
      </c>
    </row>
    <row r="10" spans="1:12" ht="12.75">
      <c r="A10">
        <v>48</v>
      </c>
      <c r="B10" s="1">
        <v>1500</v>
      </c>
      <c r="C10">
        <f t="shared" si="1"/>
        <v>3.871201010907891</v>
      </c>
      <c r="D10" s="1">
        <f t="shared" si="2"/>
        <v>7.313220387090301</v>
      </c>
      <c r="I10" s="1"/>
      <c r="K10" s="1"/>
      <c r="L10" s="19">
        <f t="shared" si="0"/>
        <v>1433.1652922338078</v>
      </c>
    </row>
    <row r="11" spans="1:12" ht="12.75">
      <c r="A11">
        <v>44</v>
      </c>
      <c r="B11" s="1">
        <v>1650</v>
      </c>
      <c r="C11">
        <f t="shared" si="1"/>
        <v>3.784189633918261</v>
      </c>
      <c r="D11" s="1">
        <f t="shared" si="2"/>
        <v>7.408530566894626</v>
      </c>
      <c r="I11" s="1"/>
      <c r="K11" s="1"/>
      <c r="L11" s="19">
        <f t="shared" si="0"/>
        <v>1078.0683057277188</v>
      </c>
    </row>
    <row r="12" spans="1:12" ht="12.75">
      <c r="A12">
        <v>26.5</v>
      </c>
      <c r="B12" s="1">
        <v>187</v>
      </c>
      <c r="C12">
        <f t="shared" si="1"/>
        <v>3.2771447329921766</v>
      </c>
      <c r="D12" s="1">
        <f t="shared" si="2"/>
        <v>5.231108616854587</v>
      </c>
      <c r="I12" s="1"/>
      <c r="K12" s="1"/>
      <c r="L12" s="19">
        <f t="shared" si="0"/>
        <v>205.161389846464</v>
      </c>
    </row>
    <row r="13" spans="1:12" ht="12.75">
      <c r="A13">
        <v>63</v>
      </c>
      <c r="B13" s="1">
        <v>3800</v>
      </c>
      <c r="C13">
        <f t="shared" si="1"/>
        <v>4.143134726391533</v>
      </c>
      <c r="D13" s="1">
        <f t="shared" si="2"/>
        <v>8.242756345714477</v>
      </c>
      <c r="I13" s="1"/>
      <c r="K13" s="1"/>
      <c r="L13" s="19">
        <f t="shared" si="0"/>
        <v>3489.2770926151766</v>
      </c>
    </row>
    <row r="14" spans="1:12" ht="12.75">
      <c r="A14">
        <v>64</v>
      </c>
      <c r="B14" s="1">
        <v>4000</v>
      </c>
      <c r="C14">
        <f t="shared" si="1"/>
        <v>4.1588830833596715</v>
      </c>
      <c r="D14" s="1">
        <f t="shared" si="2"/>
        <v>8.294049640102028</v>
      </c>
      <c r="I14" s="1"/>
      <c r="K14" s="1"/>
      <c r="L14" s="19">
        <f t="shared" si="0"/>
        <v>3673.7966345398695</v>
      </c>
    </row>
    <row r="15" spans="1:12" ht="12.75">
      <c r="A15">
        <v>55</v>
      </c>
      <c r="B15" s="1">
        <v>2600</v>
      </c>
      <c r="C15">
        <f t="shared" si="1"/>
        <v>4.007333185232471</v>
      </c>
      <c r="D15" s="1">
        <f t="shared" si="2"/>
        <v>7.8632667240095735</v>
      </c>
      <c r="I15" s="1"/>
      <c r="K15" s="1"/>
      <c r="L15" s="19">
        <f t="shared" si="0"/>
        <v>2237.436911858031</v>
      </c>
    </row>
    <row r="16" spans="1:12" ht="12.75">
      <c r="A16">
        <v>38</v>
      </c>
      <c r="B16" s="1">
        <v>900</v>
      </c>
      <c r="C16">
        <f t="shared" si="1"/>
        <v>3.6375861597263857</v>
      </c>
      <c r="D16" s="1">
        <f t="shared" si="2"/>
        <v>6.802394763324311</v>
      </c>
      <c r="I16" s="1"/>
      <c r="K16" s="1"/>
      <c r="L16" s="19">
        <f t="shared" si="0"/>
        <v>667.2847842674407</v>
      </c>
    </row>
    <row r="17" spans="1:12" ht="12.75">
      <c r="A17">
        <v>39</v>
      </c>
      <c r="B17" s="1">
        <v>900</v>
      </c>
      <c r="C17">
        <f t="shared" si="1"/>
        <v>3.6635616461296463</v>
      </c>
      <c r="D17" s="1">
        <f t="shared" si="2"/>
        <v>6.802394763324311</v>
      </c>
      <c r="I17" s="1"/>
      <c r="K17" s="1"/>
      <c r="L17" s="19">
        <f t="shared" si="0"/>
        <v>726.4812822675564</v>
      </c>
    </row>
    <row r="18" spans="1:12" ht="12.75">
      <c r="A18">
        <v>34</v>
      </c>
      <c r="B18" s="1">
        <v>510</v>
      </c>
      <c r="C18">
        <f t="shared" si="1"/>
        <v>3.5263605246161616</v>
      </c>
      <c r="D18" s="1">
        <f t="shared" si="2"/>
        <v>6.234410725718371</v>
      </c>
      <c r="I18" s="1"/>
      <c r="K18" s="1"/>
      <c r="L18" s="19">
        <f t="shared" si="0"/>
        <v>463.7146907427953</v>
      </c>
    </row>
    <row r="19" spans="1:12" ht="12.75">
      <c r="A19">
        <v>33</v>
      </c>
      <c r="B19" s="1">
        <v>530</v>
      </c>
      <c r="C19">
        <f t="shared" si="1"/>
        <v>3.4965075614664802</v>
      </c>
      <c r="D19" s="1">
        <f t="shared" si="2"/>
        <v>6.272877006546167</v>
      </c>
      <c r="I19" s="1"/>
      <c r="K19" s="1"/>
      <c r="L19" s="19">
        <f t="shared" si="0"/>
        <v>420.5595007356147</v>
      </c>
    </row>
    <row r="20" spans="1:12" ht="12.75">
      <c r="A20">
        <v>39</v>
      </c>
      <c r="B20" s="1">
        <v>890</v>
      </c>
      <c r="C20">
        <f t="shared" si="1"/>
        <v>3.6635616461296463</v>
      </c>
      <c r="D20" s="1">
        <f t="shared" si="2"/>
        <v>6.7912214627261855</v>
      </c>
      <c r="I20" s="1"/>
      <c r="K20" s="1"/>
      <c r="L20" s="19">
        <f t="shared" si="0"/>
        <v>726.4812822675564</v>
      </c>
    </row>
    <row r="21" spans="1:12" ht="12.75">
      <c r="A21">
        <v>38</v>
      </c>
      <c r="B21" s="1">
        <v>740</v>
      </c>
      <c r="C21">
        <f t="shared" si="1"/>
        <v>3.6375861597263857</v>
      </c>
      <c r="D21" s="1">
        <f t="shared" si="2"/>
        <v>6.606650186198215</v>
      </c>
      <c r="I21" s="1"/>
      <c r="K21" s="1"/>
      <c r="L21" s="19">
        <f t="shared" si="0"/>
        <v>667.2847842674407</v>
      </c>
    </row>
    <row r="22" spans="1:12" ht="12.75">
      <c r="A22">
        <v>65</v>
      </c>
      <c r="B22" s="1">
        <v>4260</v>
      </c>
      <c r="C22">
        <f t="shared" si="1"/>
        <v>4.174387269895637</v>
      </c>
      <c r="D22" s="1">
        <f t="shared" si="2"/>
        <v>8.357024439263416</v>
      </c>
      <c r="I22" s="1"/>
      <c r="K22" s="1"/>
      <c r="L22" s="19">
        <f t="shared" si="0"/>
        <v>3864.9847022270123</v>
      </c>
    </row>
    <row r="23" spans="1:12" ht="12.75">
      <c r="A23">
        <v>31</v>
      </c>
      <c r="B23" s="1">
        <v>350</v>
      </c>
      <c r="C23">
        <f t="shared" si="1"/>
        <v>3.4339872044851463</v>
      </c>
      <c r="D23" s="1">
        <f t="shared" si="2"/>
        <v>5.857933154483459</v>
      </c>
      <c r="I23" s="1"/>
      <c r="K23" s="1"/>
      <c r="L23" s="19">
        <f t="shared" si="0"/>
        <v>342.75287676478257</v>
      </c>
    </row>
    <row r="24" spans="1:12" ht="12.75">
      <c r="A24">
        <v>38</v>
      </c>
      <c r="B24" s="1">
        <v>780</v>
      </c>
      <c r="C24">
        <f t="shared" si="1"/>
        <v>3.6375861597263857</v>
      </c>
      <c r="D24" s="1">
        <f t="shared" si="2"/>
        <v>6.659293919683638</v>
      </c>
      <c r="I24" s="1"/>
      <c r="K24" s="1"/>
      <c r="L24" s="19">
        <f t="shared" si="0"/>
        <v>667.2847842674407</v>
      </c>
    </row>
    <row r="25" spans="1:12" ht="12.75">
      <c r="A25">
        <v>55.5</v>
      </c>
      <c r="B25" s="1">
        <v>2630</v>
      </c>
      <c r="C25">
        <f t="shared" si="1"/>
        <v>4.0163830207523885</v>
      </c>
      <c r="D25" s="1">
        <f t="shared" si="2"/>
        <v>7.874739125171811</v>
      </c>
      <c r="I25" s="1"/>
      <c r="K25" s="1"/>
      <c r="L25" s="19">
        <f t="shared" si="0"/>
        <v>2304.683676880348</v>
      </c>
    </row>
    <row r="26" spans="1:12" ht="12.75">
      <c r="A26">
        <v>56.5</v>
      </c>
      <c r="B26" s="1">
        <v>2770</v>
      </c>
      <c r="C26">
        <f t="shared" si="1"/>
        <v>4.034240638152395</v>
      </c>
      <c r="D26" s="1">
        <f t="shared" si="2"/>
        <v>7.926602599181384</v>
      </c>
      <c r="I26" s="1"/>
      <c r="K26" s="1"/>
      <c r="L26" s="19">
        <f t="shared" si="0"/>
        <v>2443.3653087563357</v>
      </c>
    </row>
    <row r="27" spans="1:12" ht="12.75">
      <c r="A27">
        <v>60.5</v>
      </c>
      <c r="B27" s="1">
        <v>3190</v>
      </c>
      <c r="C27">
        <f t="shared" si="1"/>
        <v>4.102643365036796</v>
      </c>
      <c r="D27" s="1">
        <f t="shared" si="2"/>
        <v>8.06777619577889</v>
      </c>
      <c r="I27" s="1"/>
      <c r="K27" s="1"/>
      <c r="L27" s="19">
        <f t="shared" si="0"/>
        <v>3056.2864298661193</v>
      </c>
    </row>
    <row r="28" spans="1:12" ht="12.75">
      <c r="A28">
        <v>64</v>
      </c>
      <c r="B28" s="1">
        <v>3810</v>
      </c>
      <c r="C28">
        <f t="shared" si="1"/>
        <v>4.1588830833596715</v>
      </c>
      <c r="D28" s="1">
        <f t="shared" si="2"/>
        <v>8.245384468120747</v>
      </c>
      <c r="I28" s="1"/>
      <c r="K28" s="1"/>
      <c r="L28" s="19">
        <f t="shared" si="0"/>
        <v>3673.7966345398695</v>
      </c>
    </row>
    <row r="29" spans="1:12" ht="12.75">
      <c r="A29">
        <v>61</v>
      </c>
      <c r="B29" s="1">
        <v>3710</v>
      </c>
      <c r="C29">
        <f t="shared" si="1"/>
        <v>4.110873864173311</v>
      </c>
      <c r="D29" s="1">
        <f t="shared" si="2"/>
        <v>8.21878715560148</v>
      </c>
      <c r="I29" s="1"/>
      <c r="K29" s="1"/>
      <c r="L29" s="19">
        <f t="shared" si="0"/>
        <v>3139.7150816565345</v>
      </c>
    </row>
    <row r="30" spans="1:12" ht="12.75">
      <c r="A30">
        <v>65</v>
      </c>
      <c r="B30" s="1">
        <v>3910</v>
      </c>
      <c r="C30">
        <f t="shared" si="1"/>
        <v>4.174387269895637</v>
      </c>
      <c r="D30" s="1">
        <f t="shared" si="2"/>
        <v>8.271292652979412</v>
      </c>
      <c r="I30" s="1"/>
      <c r="K30" s="1"/>
      <c r="L30" s="19">
        <f t="shared" si="0"/>
        <v>3864.9847022270123</v>
      </c>
    </row>
    <row r="31" spans="1:12" ht="12.75">
      <c r="A31">
        <v>66</v>
      </c>
      <c r="B31" s="1">
        <v>4360</v>
      </c>
      <c r="C31">
        <f t="shared" si="1"/>
        <v>4.189654742026425</v>
      </c>
      <c r="D31" s="1">
        <f t="shared" si="2"/>
        <v>8.38022733634308</v>
      </c>
      <c r="I31" s="1"/>
      <c r="K31" s="1"/>
      <c r="L31" s="19">
        <f t="shared" si="0"/>
        <v>4062.9741280192625</v>
      </c>
    </row>
    <row r="32" spans="1:12" ht="12.75">
      <c r="A32">
        <v>59</v>
      </c>
      <c r="B32" s="1">
        <v>3090</v>
      </c>
      <c r="C32">
        <f t="shared" si="1"/>
        <v>4.07753744390572</v>
      </c>
      <c r="D32" s="1">
        <f t="shared" si="2"/>
        <v>8.035926369891792</v>
      </c>
      <c r="I32" s="1"/>
      <c r="K32" s="1"/>
      <c r="L32" s="19">
        <f t="shared" si="0"/>
        <v>2815.247402770952</v>
      </c>
    </row>
    <row r="33" spans="1:12" ht="12.75">
      <c r="A33">
        <v>37</v>
      </c>
      <c r="B33" s="1">
        <v>890</v>
      </c>
      <c r="C33">
        <f t="shared" si="1"/>
        <v>3.6109179126442243</v>
      </c>
      <c r="D33" s="1">
        <f t="shared" si="2"/>
        <v>6.7912214627261855</v>
      </c>
      <c r="I33" s="1"/>
      <c r="K33" s="1"/>
      <c r="L33" s="19">
        <f t="shared" si="0"/>
        <v>611.5240581125726</v>
      </c>
    </row>
    <row r="34" spans="1:12" ht="12.75">
      <c r="A34">
        <v>31.5</v>
      </c>
      <c r="B34" s="1">
        <v>425</v>
      </c>
      <c r="C34">
        <f t="shared" si="1"/>
        <v>3.449987545831587</v>
      </c>
      <c r="D34" s="1">
        <f t="shared" si="2"/>
        <v>6.052089168924417</v>
      </c>
      <c r="I34" s="1"/>
      <c r="K34" s="1"/>
      <c r="L34" s="19">
        <f t="shared" si="0"/>
        <v>361.17597251692337</v>
      </c>
    </row>
    <row r="35" spans="1:12" ht="12.75">
      <c r="A35">
        <v>35</v>
      </c>
      <c r="B35" s="1">
        <v>480</v>
      </c>
      <c r="C35">
        <f t="shared" si="1"/>
        <v>3.5553480614894135</v>
      </c>
      <c r="D35" s="1">
        <f t="shared" si="2"/>
        <v>6.173786103901937</v>
      </c>
      <c r="I35" s="1"/>
      <c r="K35" s="1"/>
      <c r="L35" s="19">
        <f t="shared" si="0"/>
        <v>509.85234653698507</v>
      </c>
    </row>
    <row r="36" spans="1:12" ht="12.75">
      <c r="A36">
        <v>71</v>
      </c>
      <c r="B36" s="1">
        <v>5180</v>
      </c>
      <c r="C36">
        <f t="shared" si="1"/>
        <v>4.2626798770413155</v>
      </c>
      <c r="D36" s="1">
        <f t="shared" si="2"/>
        <v>8.55256033525353</v>
      </c>
      <c r="I36" s="1"/>
      <c r="K36" s="1"/>
      <c r="L36" s="19">
        <f t="shared" si="0"/>
        <v>5159.629435795692</v>
      </c>
    </row>
    <row r="37" spans="1:12" ht="12.75">
      <c r="A37">
        <v>59</v>
      </c>
      <c r="B37" s="1">
        <v>2690</v>
      </c>
      <c r="C37">
        <f t="shared" si="1"/>
        <v>4.07753744390572</v>
      </c>
      <c r="D37" s="1">
        <f t="shared" si="2"/>
        <v>7.897296472595885</v>
      </c>
      <c r="I37" s="1"/>
      <c r="K37" s="1"/>
      <c r="L37" s="19">
        <f t="shared" si="0"/>
        <v>2815.247402770952</v>
      </c>
    </row>
    <row r="38" spans="1:12" ht="12.75">
      <c r="A38">
        <v>32.5</v>
      </c>
      <c r="B38" s="1">
        <v>360</v>
      </c>
      <c r="C38">
        <f t="shared" si="1"/>
        <v>3.481240089335692</v>
      </c>
      <c r="D38" s="1">
        <f t="shared" si="2"/>
        <v>5.886104031450156</v>
      </c>
      <c r="I38" s="1"/>
      <c r="K38" s="1"/>
      <c r="L38" s="19">
        <f t="shared" si="0"/>
        <v>400.06556416636744</v>
      </c>
    </row>
    <row r="39" spans="1:12" ht="12.75">
      <c r="A39">
        <v>36</v>
      </c>
      <c r="B39" s="1">
        <v>590</v>
      </c>
      <c r="C39">
        <f t="shared" si="1"/>
        <v>3.58351893845611</v>
      </c>
      <c r="D39" s="1">
        <f t="shared" si="2"/>
        <v>6.380122536899765</v>
      </c>
      <c r="I39" s="1"/>
      <c r="K39" s="1"/>
      <c r="L39" s="19">
        <f t="shared" si="0"/>
        <v>559.0845000926023</v>
      </c>
    </row>
    <row r="40" spans="1:12" ht="12.75">
      <c r="A40">
        <v>38</v>
      </c>
      <c r="B40" s="1">
        <v>740</v>
      </c>
      <c r="C40">
        <f t="shared" si="1"/>
        <v>3.6375861597263857</v>
      </c>
      <c r="D40" s="1">
        <f t="shared" si="2"/>
        <v>6.606650186198215</v>
      </c>
      <c r="I40" s="1"/>
      <c r="K40" s="1"/>
      <c r="L40" s="19">
        <f t="shared" si="0"/>
        <v>667.2847842674407</v>
      </c>
    </row>
    <row r="41" spans="1:12" ht="12.75">
      <c r="A41">
        <v>37</v>
      </c>
      <c r="B41" s="1">
        <v>730</v>
      </c>
      <c r="C41">
        <f t="shared" si="1"/>
        <v>3.6109179126442243</v>
      </c>
      <c r="D41" s="1">
        <f t="shared" si="2"/>
        <v>6.593044534142437</v>
      </c>
      <c r="I41" s="1"/>
      <c r="K41" s="1"/>
      <c r="L41" s="19">
        <f t="shared" si="0"/>
        <v>611.5240581125726</v>
      </c>
    </row>
    <row r="42" spans="1:12" ht="12.75">
      <c r="A42">
        <v>37</v>
      </c>
      <c r="B42" s="1">
        <v>720</v>
      </c>
      <c r="C42">
        <f t="shared" si="1"/>
        <v>3.6109179126442243</v>
      </c>
      <c r="D42" s="1">
        <f t="shared" si="2"/>
        <v>6.579251212010101</v>
      </c>
      <c r="I42" s="1"/>
      <c r="K42" s="1"/>
      <c r="L42" s="19">
        <f t="shared" si="0"/>
        <v>611.5240581125726</v>
      </c>
    </row>
    <row r="43" spans="1:12" ht="12.75">
      <c r="A43">
        <v>36</v>
      </c>
      <c r="B43" s="1">
        <v>600</v>
      </c>
      <c r="C43">
        <f t="shared" si="1"/>
        <v>3.58351893845611</v>
      </c>
      <c r="D43" s="1">
        <f t="shared" si="2"/>
        <v>6.396929655216146</v>
      </c>
      <c r="I43" s="1"/>
      <c r="K43" s="1"/>
      <c r="L43" s="19">
        <f t="shared" si="0"/>
        <v>559.0845000926023</v>
      </c>
    </row>
    <row r="44" spans="1:12" ht="12.75">
      <c r="A44">
        <v>36</v>
      </c>
      <c r="B44" s="1">
        <v>580</v>
      </c>
      <c r="C44">
        <f t="shared" si="1"/>
        <v>3.58351893845611</v>
      </c>
      <c r="D44" s="1">
        <f t="shared" si="2"/>
        <v>6.363028103540465</v>
      </c>
      <c r="I44" s="1"/>
      <c r="K44" s="1"/>
      <c r="L44" s="19">
        <f t="shared" si="0"/>
        <v>559.0845000926023</v>
      </c>
    </row>
    <row r="45" spans="1:12" ht="12.75">
      <c r="A45">
        <v>36.5</v>
      </c>
      <c r="B45" s="1">
        <v>585</v>
      </c>
      <c r="C45">
        <f t="shared" si="1"/>
        <v>3.597312260588446</v>
      </c>
      <c r="D45" s="1">
        <f t="shared" si="2"/>
        <v>6.371611847231857</v>
      </c>
      <c r="E45" s="4"/>
      <c r="F45" s="4"/>
      <c r="G45" s="4"/>
      <c r="H45" s="5"/>
      <c r="I45" s="1"/>
      <c r="K45" s="1"/>
      <c r="L45" s="19">
        <f t="shared" si="0"/>
        <v>584.8962631980255</v>
      </c>
    </row>
    <row r="46" spans="1:12" ht="12.75">
      <c r="A46">
        <v>60</v>
      </c>
      <c r="B46" s="1">
        <v>2480</v>
      </c>
      <c r="C46">
        <f t="shared" si="1"/>
        <v>4.0943445622221</v>
      </c>
      <c r="D46" s="1">
        <f t="shared" si="2"/>
        <v>7.8160138391590275</v>
      </c>
      <c r="E46" s="4"/>
      <c r="F46" s="4"/>
      <c r="G46" s="4"/>
      <c r="H46" s="5"/>
      <c r="I46" s="1"/>
      <c r="K46" s="1"/>
      <c r="L46" s="19">
        <f t="shared" si="0"/>
        <v>2974.4097925902497</v>
      </c>
    </row>
    <row r="47" spans="1:12" ht="12.75">
      <c r="A47">
        <v>40</v>
      </c>
      <c r="B47" s="1">
        <v>830</v>
      </c>
      <c r="C47">
        <f t="shared" si="1"/>
        <v>3.6888794541139363</v>
      </c>
      <c r="D47" s="1">
        <f t="shared" si="2"/>
        <v>6.721425700790643</v>
      </c>
      <c r="E47" s="4"/>
      <c r="F47" s="4"/>
      <c r="G47" s="4"/>
      <c r="H47" s="5"/>
      <c r="I47" s="1"/>
      <c r="K47" s="1"/>
      <c r="L47" s="19">
        <f t="shared" si="0"/>
        <v>789.228979708263</v>
      </c>
    </row>
    <row r="48" spans="1:12" ht="12.75">
      <c r="A48">
        <v>33</v>
      </c>
      <c r="B48" s="1">
        <v>340</v>
      </c>
      <c r="C48">
        <f t="shared" si="1"/>
        <v>3.4965075614664802</v>
      </c>
      <c r="D48" s="1">
        <f t="shared" si="2"/>
        <v>5.8289456176102075</v>
      </c>
      <c r="E48" s="5"/>
      <c r="F48" s="5"/>
      <c r="G48" s="5"/>
      <c r="H48" s="5"/>
      <c r="I48" s="1"/>
      <c r="K48" s="1"/>
      <c r="L48" s="19">
        <f t="shared" si="0"/>
        <v>420.5595007356147</v>
      </c>
    </row>
    <row r="49" spans="1:12" ht="12.75">
      <c r="A49">
        <v>37.5</v>
      </c>
      <c r="B49" s="1">
        <v>710</v>
      </c>
      <c r="C49">
        <f t="shared" si="1"/>
        <v>3.624340932976365</v>
      </c>
      <c r="D49" s="1">
        <f t="shared" si="2"/>
        <v>6.565264970035361</v>
      </c>
      <c r="I49" s="1"/>
      <c r="K49" s="1"/>
      <c r="L49" s="19">
        <f t="shared" si="0"/>
        <v>638.9821319367297</v>
      </c>
    </row>
    <row r="50" spans="1:12" ht="12.75">
      <c r="A50">
        <v>32.5</v>
      </c>
      <c r="B50" s="1">
        <v>430</v>
      </c>
      <c r="C50">
        <f t="shared" si="1"/>
        <v>3.481240089335692</v>
      </c>
      <c r="D50" s="1">
        <f t="shared" si="2"/>
        <v>6.063785208687608</v>
      </c>
      <c r="I50" s="1"/>
      <c r="K50" s="1"/>
      <c r="L50" s="19">
        <f t="shared" si="0"/>
        <v>400.06556416636744</v>
      </c>
    </row>
    <row r="51" spans="1:12" ht="12.75">
      <c r="A51">
        <v>38</v>
      </c>
      <c r="B51" s="1">
        <v>580</v>
      </c>
      <c r="C51">
        <f t="shared" si="1"/>
        <v>3.6375861597263857</v>
      </c>
      <c r="D51" s="1">
        <f t="shared" si="2"/>
        <v>6.363028103540465</v>
      </c>
      <c r="I51" s="1"/>
      <c r="K51" s="1"/>
      <c r="L51" s="19">
        <f t="shared" si="0"/>
        <v>667.2847842674407</v>
      </c>
    </row>
    <row r="52" spans="1:12" ht="12.75">
      <c r="A52">
        <v>38.5</v>
      </c>
      <c r="B52" s="1">
        <v>620</v>
      </c>
      <c r="C52">
        <f t="shared" si="1"/>
        <v>3.6506582412937387</v>
      </c>
      <c r="D52" s="1">
        <f t="shared" si="2"/>
        <v>6.429719478039138</v>
      </c>
      <c r="I52" s="1"/>
      <c r="K52" s="1"/>
      <c r="L52" s="19">
        <f t="shared" si="0"/>
        <v>696.4463666876632</v>
      </c>
    </row>
    <row r="53" spans="1:12" ht="12.75">
      <c r="A53">
        <v>37.5</v>
      </c>
      <c r="B53" s="1">
        <v>680</v>
      </c>
      <c r="C53">
        <f t="shared" si="1"/>
        <v>3.624340932976365</v>
      </c>
      <c r="D53" s="1">
        <f t="shared" si="2"/>
        <v>6.522092798170152</v>
      </c>
      <c r="I53" s="1"/>
      <c r="K53" s="1"/>
      <c r="L53" s="19">
        <f t="shared" si="0"/>
        <v>638.9821319367297</v>
      </c>
    </row>
    <row r="54" spans="1:12" ht="12.75">
      <c r="A54">
        <v>39</v>
      </c>
      <c r="B54" s="1">
        <v>640</v>
      </c>
      <c r="C54">
        <f t="shared" si="1"/>
        <v>3.6635616461296463</v>
      </c>
      <c r="D54" s="1">
        <f t="shared" si="2"/>
        <v>6.461468176353717</v>
      </c>
      <c r="I54" s="1"/>
      <c r="K54" s="1"/>
      <c r="L54" s="19">
        <f t="shared" si="0"/>
        <v>726.4812822675564</v>
      </c>
    </row>
    <row r="55" spans="1:12" ht="12.75">
      <c r="A55">
        <v>56</v>
      </c>
      <c r="B55" s="1">
        <v>2030</v>
      </c>
      <c r="C55">
        <f t="shared" si="1"/>
        <v>4.02535169073515</v>
      </c>
      <c r="D55" s="1">
        <f t="shared" si="2"/>
        <v>7.615791072035833</v>
      </c>
      <c r="I55" s="1"/>
      <c r="K55" s="1"/>
      <c r="L55" s="19">
        <f t="shared" si="0"/>
        <v>2373.3211564433727</v>
      </c>
    </row>
    <row r="56" spans="1:12" ht="12.75">
      <c r="A56">
        <v>39</v>
      </c>
      <c r="B56" s="1">
        <v>700</v>
      </c>
      <c r="C56">
        <f t="shared" si="1"/>
        <v>3.6635616461296463</v>
      </c>
      <c r="D56" s="1">
        <f t="shared" si="2"/>
        <v>6.551080335043404</v>
      </c>
      <c r="I56" s="1"/>
      <c r="K56" s="1"/>
      <c r="L56" s="19">
        <f t="shared" si="0"/>
        <v>726.4812822675564</v>
      </c>
    </row>
    <row r="57" spans="1:12" ht="12.75">
      <c r="A57">
        <v>51.2</v>
      </c>
      <c r="B57" s="1">
        <v>1640</v>
      </c>
      <c r="C57">
        <f t="shared" si="1"/>
        <v>3.9357395320454622</v>
      </c>
      <c r="D57" s="1">
        <f t="shared" si="2"/>
        <v>7.402451520818244</v>
      </c>
      <c r="I57" s="1"/>
      <c r="K57" s="1"/>
      <c r="L57" s="19">
        <f t="shared" si="0"/>
        <v>1770.1521291599722</v>
      </c>
    </row>
    <row r="58" spans="1:12" ht="12.75">
      <c r="A58">
        <v>37</v>
      </c>
      <c r="B58" s="1">
        <v>610</v>
      </c>
      <c r="C58">
        <f t="shared" si="1"/>
        <v>3.6109179126442243</v>
      </c>
      <c r="D58" s="1">
        <f t="shared" si="2"/>
        <v>6.413458957167357</v>
      </c>
      <c r="I58" s="1"/>
      <c r="K58" s="1"/>
      <c r="L58" s="19">
        <f t="shared" si="0"/>
        <v>611.5240581125726</v>
      </c>
    </row>
    <row r="59" spans="1:12" ht="12.75">
      <c r="A59">
        <v>36.5</v>
      </c>
      <c r="B59" s="1">
        <v>470</v>
      </c>
      <c r="C59">
        <f t="shared" si="1"/>
        <v>3.597312260588446</v>
      </c>
      <c r="D59" s="1">
        <f t="shared" si="2"/>
        <v>6.152732694704104</v>
      </c>
      <c r="I59" s="1"/>
      <c r="K59" s="1"/>
      <c r="L59" s="19">
        <f t="shared" si="0"/>
        <v>584.8962631980255</v>
      </c>
    </row>
    <row r="60" spans="1:12" ht="12.75">
      <c r="A60">
        <v>33.5</v>
      </c>
      <c r="B60" s="1">
        <v>400</v>
      </c>
      <c r="C60">
        <f t="shared" si="1"/>
        <v>3.5115454388310208</v>
      </c>
      <c r="D60" s="1">
        <f t="shared" si="2"/>
        <v>5.991464547107982</v>
      </c>
      <c r="I60" s="1"/>
      <c r="K60" s="1"/>
      <c r="L60" s="19">
        <f t="shared" si="0"/>
        <v>441.7712548413612</v>
      </c>
    </row>
    <row r="61" spans="1:12" ht="12.75">
      <c r="A61">
        <v>38</v>
      </c>
      <c r="B61" s="1">
        <v>590</v>
      </c>
      <c r="C61">
        <f t="shared" si="1"/>
        <v>3.6375861597263857</v>
      </c>
      <c r="D61" s="1">
        <f t="shared" si="2"/>
        <v>6.380122536899765</v>
      </c>
      <c r="I61" s="1"/>
      <c r="K61" s="1"/>
      <c r="L61" s="19">
        <f t="shared" si="0"/>
        <v>667.2847842674407</v>
      </c>
    </row>
    <row r="62" spans="1:12" ht="12.75">
      <c r="A62">
        <v>37.5</v>
      </c>
      <c r="B62" s="1">
        <v>680</v>
      </c>
      <c r="C62">
        <f t="shared" si="1"/>
        <v>3.624340932976365</v>
      </c>
      <c r="D62" s="1">
        <f t="shared" si="2"/>
        <v>6.522092798170152</v>
      </c>
      <c r="I62" s="1"/>
      <c r="K62" s="1"/>
      <c r="L62" s="19">
        <f t="shared" si="0"/>
        <v>638.9821319367297</v>
      </c>
    </row>
    <row r="63" spans="1:12" ht="12.75">
      <c r="A63">
        <v>55.5</v>
      </c>
      <c r="B63" s="1">
        <v>2220</v>
      </c>
      <c r="C63">
        <f t="shared" si="1"/>
        <v>4.0163830207523885</v>
      </c>
      <c r="D63" s="1">
        <f t="shared" si="2"/>
        <v>7.705262474866325</v>
      </c>
      <c r="I63" s="1"/>
      <c r="K63" s="1"/>
      <c r="L63" s="19">
        <f t="shared" si="0"/>
        <v>2304.683676880348</v>
      </c>
    </row>
    <row r="64" spans="1:12" ht="12.75">
      <c r="A64">
        <v>37</v>
      </c>
      <c r="B64" s="1">
        <v>610</v>
      </c>
      <c r="C64">
        <f t="shared" si="1"/>
        <v>3.6109179126442243</v>
      </c>
      <c r="D64" s="1">
        <f t="shared" si="2"/>
        <v>6.413458957167357</v>
      </c>
      <c r="I64" s="1"/>
      <c r="K64" s="1"/>
      <c r="L64" s="19">
        <f t="shared" si="0"/>
        <v>611.5240581125726</v>
      </c>
    </row>
    <row r="65" spans="1:12" ht="12.75">
      <c r="A65">
        <v>36.5</v>
      </c>
      <c r="B65" s="1">
        <v>640</v>
      </c>
      <c r="C65">
        <f t="shared" si="1"/>
        <v>3.597312260588446</v>
      </c>
      <c r="D65" s="1">
        <f t="shared" si="2"/>
        <v>6.461468176353717</v>
      </c>
      <c r="I65" s="1"/>
      <c r="K65" s="1"/>
      <c r="L65" s="19">
        <f t="shared" si="0"/>
        <v>584.8962631980255</v>
      </c>
    </row>
    <row r="66" spans="1:12" ht="12.75">
      <c r="A66">
        <v>39</v>
      </c>
      <c r="B66" s="1">
        <v>650</v>
      </c>
      <c r="C66">
        <f t="shared" si="1"/>
        <v>3.6635616461296463</v>
      </c>
      <c r="D66" s="1">
        <f t="shared" si="2"/>
        <v>6.476972362889683</v>
      </c>
      <c r="I66" s="1"/>
      <c r="K66" s="1"/>
      <c r="L66" s="19">
        <f t="shared" si="0"/>
        <v>726.4812822675564</v>
      </c>
    </row>
    <row r="67" spans="1:12" ht="12.75">
      <c r="A67">
        <v>54</v>
      </c>
      <c r="B67" s="1">
        <v>1930</v>
      </c>
      <c r="C67">
        <f t="shared" si="1"/>
        <v>3.9889840465642745</v>
      </c>
      <c r="D67" s="1">
        <f t="shared" si="2"/>
        <v>7.5652752818989315</v>
      </c>
      <c r="I67" s="1"/>
      <c r="K67" s="1"/>
      <c r="L67" s="19">
        <f aca="true" t="shared" si="3" ref="L67:L130">$J$3*(A67^$K$3)</f>
        <v>2107.0518882562687</v>
      </c>
    </row>
    <row r="68" spans="1:12" ht="12.75">
      <c r="A68">
        <v>53.5</v>
      </c>
      <c r="B68" s="1">
        <v>1650</v>
      </c>
      <c r="C68">
        <f aca="true" t="shared" si="4" ref="C68:C131">LN(A68)</f>
        <v>3.979681653901961</v>
      </c>
      <c r="D68" s="1">
        <f aca="true" t="shared" si="5" ref="D68:D131">LN(B68)</f>
        <v>7.408530566894626</v>
      </c>
      <c r="I68" s="1"/>
      <c r="K68" s="1"/>
      <c r="L68" s="19">
        <f t="shared" si="3"/>
        <v>2043.8819096950465</v>
      </c>
    </row>
    <row r="69" spans="1:12" ht="12.75">
      <c r="A69">
        <v>54.5</v>
      </c>
      <c r="B69" s="1">
        <v>2180</v>
      </c>
      <c r="C69">
        <f t="shared" si="4"/>
        <v>3.9982007016691985</v>
      </c>
      <c r="D69" s="1">
        <f t="shared" si="5"/>
        <v>7.687080155783135</v>
      </c>
      <c r="I69" s="1"/>
      <c r="K69" s="1"/>
      <c r="L69" s="19">
        <f t="shared" si="3"/>
        <v>2171.564942247056</v>
      </c>
    </row>
    <row r="70" spans="1:12" ht="12.75">
      <c r="A70">
        <v>36.5</v>
      </c>
      <c r="B70" s="1">
        <v>550</v>
      </c>
      <c r="C70">
        <f t="shared" si="4"/>
        <v>3.597312260588446</v>
      </c>
      <c r="D70" s="1">
        <f t="shared" si="5"/>
        <v>6.309918278226516</v>
      </c>
      <c r="I70" s="1"/>
      <c r="K70" s="1"/>
      <c r="L70" s="19">
        <f t="shared" si="3"/>
        <v>584.8962631980255</v>
      </c>
    </row>
    <row r="71" spans="1:12" ht="12.75">
      <c r="A71">
        <v>37.5</v>
      </c>
      <c r="B71" s="1">
        <v>650</v>
      </c>
      <c r="C71">
        <f t="shared" si="4"/>
        <v>3.624340932976365</v>
      </c>
      <c r="D71" s="1">
        <f t="shared" si="5"/>
        <v>6.476972362889683</v>
      </c>
      <c r="I71" s="1"/>
      <c r="K71" s="1"/>
      <c r="L71" s="19">
        <f t="shared" si="3"/>
        <v>638.9821319367297</v>
      </c>
    </row>
    <row r="72" spans="1:12" ht="12.75">
      <c r="A72">
        <v>37.5</v>
      </c>
      <c r="B72" s="1">
        <v>620</v>
      </c>
      <c r="C72">
        <f t="shared" si="4"/>
        <v>3.624340932976365</v>
      </c>
      <c r="D72" s="1">
        <f t="shared" si="5"/>
        <v>6.429719478039138</v>
      </c>
      <c r="I72" s="1"/>
      <c r="K72" s="1"/>
      <c r="L72" s="19">
        <f t="shared" si="3"/>
        <v>638.9821319367297</v>
      </c>
    </row>
    <row r="73" spans="1:12" ht="12.75">
      <c r="A73">
        <v>33.5</v>
      </c>
      <c r="B73" s="1">
        <v>360</v>
      </c>
      <c r="C73">
        <f t="shared" si="4"/>
        <v>3.5115454388310208</v>
      </c>
      <c r="D73" s="1">
        <f t="shared" si="5"/>
        <v>5.886104031450156</v>
      </c>
      <c r="I73" s="1"/>
      <c r="K73" s="1"/>
      <c r="L73" s="19">
        <f t="shared" si="3"/>
        <v>441.7712548413612</v>
      </c>
    </row>
    <row r="74" spans="1:12" ht="12.75">
      <c r="A74">
        <v>38.5</v>
      </c>
      <c r="B74" s="1">
        <v>700</v>
      </c>
      <c r="C74">
        <f t="shared" si="4"/>
        <v>3.6506582412937387</v>
      </c>
      <c r="D74" s="1">
        <f t="shared" si="5"/>
        <v>6.551080335043404</v>
      </c>
      <c r="I74" s="1"/>
      <c r="K74" s="1"/>
      <c r="L74" s="19">
        <f t="shared" si="3"/>
        <v>696.4463666876632</v>
      </c>
    </row>
    <row r="75" spans="1:12" ht="12.75">
      <c r="A75">
        <v>37</v>
      </c>
      <c r="B75" s="1">
        <v>590</v>
      </c>
      <c r="C75">
        <f t="shared" si="4"/>
        <v>3.6109179126442243</v>
      </c>
      <c r="D75" s="1">
        <f t="shared" si="5"/>
        <v>6.380122536899765</v>
      </c>
      <c r="I75" s="1"/>
      <c r="K75" s="1"/>
      <c r="L75" s="19">
        <f t="shared" si="3"/>
        <v>611.5240581125726</v>
      </c>
    </row>
    <row r="76" spans="1:12" ht="12.75">
      <c r="A76">
        <v>59</v>
      </c>
      <c r="B76" s="1">
        <v>2420</v>
      </c>
      <c r="C76">
        <f t="shared" si="4"/>
        <v>4.07753744390572</v>
      </c>
      <c r="D76" s="1">
        <f t="shared" si="5"/>
        <v>7.791522819150732</v>
      </c>
      <c r="I76" s="1"/>
      <c r="K76" s="1"/>
      <c r="L76" s="19">
        <f t="shared" si="3"/>
        <v>2815.247402770952</v>
      </c>
    </row>
    <row r="77" spans="1:12" ht="12.75">
      <c r="A77">
        <v>38.3</v>
      </c>
      <c r="B77" s="1">
        <v>640</v>
      </c>
      <c r="C77">
        <f t="shared" si="4"/>
        <v>3.6454498961866</v>
      </c>
      <c r="D77" s="1">
        <f t="shared" si="5"/>
        <v>6.461468176353717</v>
      </c>
      <c r="I77" s="1"/>
      <c r="K77" s="1"/>
      <c r="L77" s="19">
        <f t="shared" si="3"/>
        <v>684.6777414599247</v>
      </c>
    </row>
    <row r="78" spans="1:12" ht="12.75">
      <c r="A78">
        <v>36</v>
      </c>
      <c r="B78" s="1">
        <v>560</v>
      </c>
      <c r="C78">
        <f t="shared" si="4"/>
        <v>3.58351893845611</v>
      </c>
      <c r="D78" s="1">
        <f t="shared" si="5"/>
        <v>6.327936783729195</v>
      </c>
      <c r="I78" s="1"/>
      <c r="K78" s="1"/>
      <c r="L78" s="19">
        <f t="shared" si="3"/>
        <v>559.0845000926023</v>
      </c>
    </row>
    <row r="79" spans="1:12" ht="12.75">
      <c r="A79">
        <v>32.5</v>
      </c>
      <c r="B79" s="1">
        <v>365</v>
      </c>
      <c r="C79">
        <f t="shared" si="4"/>
        <v>3.481240089335692</v>
      </c>
      <c r="D79" s="1">
        <f t="shared" si="5"/>
        <v>5.8998973535824915</v>
      </c>
      <c r="I79" s="1"/>
      <c r="K79" s="1"/>
      <c r="L79" s="19">
        <f t="shared" si="3"/>
        <v>400.06556416636744</v>
      </c>
    </row>
    <row r="80" spans="1:12" ht="12.75">
      <c r="A80">
        <v>39.5</v>
      </c>
      <c r="B80" s="1">
        <v>730</v>
      </c>
      <c r="C80">
        <f t="shared" si="4"/>
        <v>3.676300671907076</v>
      </c>
      <c r="D80" s="1">
        <f t="shared" si="5"/>
        <v>6.593044534142437</v>
      </c>
      <c r="I80" s="1"/>
      <c r="K80" s="1"/>
      <c r="L80" s="19">
        <f t="shared" si="3"/>
        <v>757.4039850768909</v>
      </c>
    </row>
    <row r="81" spans="1:12" ht="12.75">
      <c r="A81">
        <v>55.5</v>
      </c>
      <c r="B81" s="1">
        <v>1800</v>
      </c>
      <c r="C81">
        <f t="shared" si="4"/>
        <v>4.0163830207523885</v>
      </c>
      <c r="D81" s="1">
        <f t="shared" si="5"/>
        <v>7.495541943884256</v>
      </c>
      <c r="I81" s="1"/>
      <c r="K81" s="1"/>
      <c r="L81" s="19">
        <f t="shared" si="3"/>
        <v>2304.683676880348</v>
      </c>
    </row>
    <row r="82" spans="1:12" ht="12.75">
      <c r="A82">
        <v>37</v>
      </c>
      <c r="B82" s="1">
        <v>585</v>
      </c>
      <c r="C82">
        <f t="shared" si="4"/>
        <v>3.6109179126442243</v>
      </c>
      <c r="D82" s="1">
        <f t="shared" si="5"/>
        <v>6.371611847231857</v>
      </c>
      <c r="I82" s="1"/>
      <c r="K82" s="1"/>
      <c r="L82" s="19">
        <f t="shared" si="3"/>
        <v>611.5240581125726</v>
      </c>
    </row>
    <row r="83" spans="1:12" ht="12.75">
      <c r="A83">
        <v>37</v>
      </c>
      <c r="B83" s="1">
        <v>630</v>
      </c>
      <c r="C83">
        <f t="shared" si="4"/>
        <v>3.6109179126442243</v>
      </c>
      <c r="D83" s="1">
        <f t="shared" si="5"/>
        <v>6.4457198193855785</v>
      </c>
      <c r="I83" s="1"/>
      <c r="K83" s="1"/>
      <c r="L83" s="19">
        <f t="shared" si="3"/>
        <v>611.5240581125726</v>
      </c>
    </row>
    <row r="84" spans="1:12" ht="12.75">
      <c r="A84">
        <v>38</v>
      </c>
      <c r="B84" s="1">
        <v>590</v>
      </c>
      <c r="C84">
        <f t="shared" si="4"/>
        <v>3.6375861597263857</v>
      </c>
      <c r="D84" s="1">
        <f t="shared" si="5"/>
        <v>6.380122536899765</v>
      </c>
      <c r="I84" s="1"/>
      <c r="K84" s="1"/>
      <c r="L84" s="19">
        <f t="shared" si="3"/>
        <v>667.2847842674407</v>
      </c>
    </row>
    <row r="85" spans="1:12" ht="12.75">
      <c r="A85">
        <v>37</v>
      </c>
      <c r="B85" s="1">
        <v>600</v>
      </c>
      <c r="C85">
        <f t="shared" si="4"/>
        <v>3.6109179126442243</v>
      </c>
      <c r="D85" s="1">
        <f t="shared" si="5"/>
        <v>6.396929655216146</v>
      </c>
      <c r="I85" s="1"/>
      <c r="K85" s="1"/>
      <c r="L85" s="19">
        <f t="shared" si="3"/>
        <v>611.5240581125726</v>
      </c>
    </row>
    <row r="86" spans="1:12" ht="12.75">
      <c r="A86">
        <v>35</v>
      </c>
      <c r="B86" s="1">
        <v>435</v>
      </c>
      <c r="C86">
        <f t="shared" si="4"/>
        <v>3.5553480614894135</v>
      </c>
      <c r="D86" s="1">
        <f t="shared" si="5"/>
        <v>6.075346031088684</v>
      </c>
      <c r="I86" s="1"/>
      <c r="K86" s="1"/>
      <c r="L86" s="19">
        <f t="shared" si="3"/>
        <v>509.85234653698507</v>
      </c>
    </row>
    <row r="87" spans="1:12" ht="12.75">
      <c r="A87">
        <v>61</v>
      </c>
      <c r="B87" s="1">
        <v>2460</v>
      </c>
      <c r="C87">
        <f t="shared" si="4"/>
        <v>4.110873864173311</v>
      </c>
      <c r="D87" s="1">
        <f t="shared" si="5"/>
        <v>7.807916628926408</v>
      </c>
      <c r="I87" s="1"/>
      <c r="K87" s="1"/>
      <c r="L87" s="19">
        <f t="shared" si="3"/>
        <v>3139.7150816565345</v>
      </c>
    </row>
    <row r="88" spans="1:12" ht="12.75">
      <c r="A88">
        <v>37.5</v>
      </c>
      <c r="B88" s="1">
        <v>520</v>
      </c>
      <c r="C88">
        <f t="shared" si="4"/>
        <v>3.624340932976365</v>
      </c>
      <c r="D88" s="1">
        <f t="shared" si="5"/>
        <v>6.253828811575473</v>
      </c>
      <c r="I88" s="1"/>
      <c r="K88" s="1"/>
      <c r="L88" s="19">
        <f t="shared" si="3"/>
        <v>638.9821319367297</v>
      </c>
    </row>
    <row r="89" spans="1:12" ht="12.75">
      <c r="A89">
        <v>40</v>
      </c>
      <c r="B89" s="1">
        <v>740</v>
      </c>
      <c r="C89">
        <f t="shared" si="4"/>
        <v>3.6888794541139363</v>
      </c>
      <c r="D89" s="1">
        <f t="shared" si="5"/>
        <v>6.606650186198215</v>
      </c>
      <c r="I89" s="1"/>
      <c r="K89" s="1"/>
      <c r="L89" s="19">
        <f t="shared" si="3"/>
        <v>789.228979708263</v>
      </c>
    </row>
    <row r="90" spans="1:12" ht="12.75">
      <c r="A90">
        <v>65</v>
      </c>
      <c r="B90" s="1">
        <v>3690</v>
      </c>
      <c r="C90">
        <f t="shared" si="4"/>
        <v>4.174387269895637</v>
      </c>
      <c r="D90" s="1">
        <f t="shared" si="5"/>
        <v>8.213381737034572</v>
      </c>
      <c r="I90" s="1"/>
      <c r="K90" s="1"/>
      <c r="L90" s="19">
        <f t="shared" si="3"/>
        <v>3864.9847022270123</v>
      </c>
    </row>
    <row r="91" spans="1:12" ht="12.75">
      <c r="A91">
        <v>34</v>
      </c>
      <c r="B91" s="1">
        <v>425</v>
      </c>
      <c r="C91">
        <f t="shared" si="4"/>
        <v>3.5263605246161616</v>
      </c>
      <c r="D91" s="1">
        <f t="shared" si="5"/>
        <v>6.052089168924417</v>
      </c>
      <c r="I91" s="1"/>
      <c r="K91" s="1"/>
      <c r="L91" s="19">
        <f t="shared" si="3"/>
        <v>463.7146907427953</v>
      </c>
    </row>
    <row r="92" spans="1:12" ht="12.75">
      <c r="A92">
        <v>34</v>
      </c>
      <c r="B92" s="1">
        <v>415</v>
      </c>
      <c r="C92">
        <f t="shared" si="4"/>
        <v>3.5263605246161616</v>
      </c>
      <c r="D92" s="1">
        <f t="shared" si="5"/>
        <v>6.028278520230698</v>
      </c>
      <c r="I92" s="1"/>
      <c r="K92" s="1"/>
      <c r="L92" s="19">
        <f t="shared" si="3"/>
        <v>463.7146907427953</v>
      </c>
    </row>
    <row r="93" spans="1:12" ht="12.75">
      <c r="A93">
        <v>37</v>
      </c>
      <c r="B93" s="1">
        <v>570</v>
      </c>
      <c r="C93">
        <f t="shared" si="4"/>
        <v>3.6109179126442243</v>
      </c>
      <c r="D93" s="1">
        <f t="shared" si="5"/>
        <v>6.345636360828596</v>
      </c>
      <c r="I93" s="1"/>
      <c r="K93" s="1"/>
      <c r="L93" s="19">
        <f t="shared" si="3"/>
        <v>611.5240581125726</v>
      </c>
    </row>
    <row r="94" spans="1:12" ht="12.75">
      <c r="A94">
        <v>60</v>
      </c>
      <c r="B94" s="1">
        <v>2605</v>
      </c>
      <c r="C94">
        <f t="shared" si="4"/>
        <v>4.0943445622221</v>
      </c>
      <c r="D94" s="1">
        <f t="shared" si="5"/>
        <v>7.865187954187467</v>
      </c>
      <c r="I94" s="1"/>
      <c r="K94" s="1"/>
      <c r="L94" s="19">
        <f t="shared" si="3"/>
        <v>2974.4097925902497</v>
      </c>
    </row>
    <row r="95" spans="1:12" ht="12.75">
      <c r="A95">
        <v>37</v>
      </c>
      <c r="B95" s="1">
        <v>600</v>
      </c>
      <c r="C95">
        <f t="shared" si="4"/>
        <v>3.6109179126442243</v>
      </c>
      <c r="D95" s="1">
        <f t="shared" si="5"/>
        <v>6.396929655216146</v>
      </c>
      <c r="I95" s="1"/>
      <c r="K95" s="1"/>
      <c r="L95" s="19">
        <f t="shared" si="3"/>
        <v>611.5240581125726</v>
      </c>
    </row>
    <row r="96" spans="1:12" ht="12.75">
      <c r="A96">
        <v>36</v>
      </c>
      <c r="B96" s="1">
        <v>580</v>
      </c>
      <c r="C96">
        <f t="shared" si="4"/>
        <v>3.58351893845611</v>
      </c>
      <c r="D96" s="1">
        <f t="shared" si="5"/>
        <v>6.363028103540465</v>
      </c>
      <c r="I96" s="1"/>
      <c r="K96" s="1"/>
      <c r="L96" s="19">
        <f t="shared" si="3"/>
        <v>559.0845000926023</v>
      </c>
    </row>
    <row r="97" spans="1:12" ht="12.75">
      <c r="A97">
        <v>58</v>
      </c>
      <c r="B97" s="1">
        <v>2350</v>
      </c>
      <c r="C97">
        <f t="shared" si="4"/>
        <v>4.060443010546419</v>
      </c>
      <c r="D97" s="1">
        <f t="shared" si="5"/>
        <v>7.762170607138205</v>
      </c>
      <c r="I97" s="1"/>
      <c r="K97" s="1"/>
      <c r="L97" s="19">
        <f t="shared" si="3"/>
        <v>2662.097965173112</v>
      </c>
    </row>
    <row r="98" spans="1:12" ht="12.75">
      <c r="A98">
        <v>35</v>
      </c>
      <c r="B98" s="1">
        <v>510</v>
      </c>
      <c r="C98">
        <f t="shared" si="4"/>
        <v>3.5553480614894135</v>
      </c>
      <c r="D98" s="1">
        <f t="shared" si="5"/>
        <v>6.234410725718371</v>
      </c>
      <c r="I98" s="1"/>
      <c r="K98" s="1"/>
      <c r="L98" s="19">
        <f t="shared" si="3"/>
        <v>509.85234653698507</v>
      </c>
    </row>
    <row r="99" spans="1:12" ht="12.75">
      <c r="A99">
        <v>61</v>
      </c>
      <c r="B99" s="1">
        <v>2605</v>
      </c>
      <c r="C99">
        <f t="shared" si="4"/>
        <v>4.110873864173311</v>
      </c>
      <c r="D99" s="1">
        <f t="shared" si="5"/>
        <v>7.865187954187467</v>
      </c>
      <c r="I99" s="1"/>
      <c r="K99" s="1"/>
      <c r="L99" s="19">
        <f t="shared" si="3"/>
        <v>3139.7150816565345</v>
      </c>
    </row>
    <row r="100" spans="1:12" ht="12.75">
      <c r="A100">
        <v>55.5</v>
      </c>
      <c r="B100" s="1">
        <v>2340</v>
      </c>
      <c r="C100">
        <f t="shared" si="4"/>
        <v>4.0163830207523885</v>
      </c>
      <c r="D100" s="1">
        <f t="shared" si="5"/>
        <v>7.757906208351747</v>
      </c>
      <c r="I100" s="1"/>
      <c r="K100" s="1"/>
      <c r="L100" s="19">
        <f t="shared" si="3"/>
        <v>2304.683676880348</v>
      </c>
    </row>
    <row r="101" spans="1:12" ht="12.75">
      <c r="A101">
        <v>61.5</v>
      </c>
      <c r="B101" s="1">
        <v>2770</v>
      </c>
      <c r="C101">
        <f t="shared" si="4"/>
        <v>4.119037174812473</v>
      </c>
      <c r="D101" s="1">
        <f t="shared" si="5"/>
        <v>7.926602599181384</v>
      </c>
      <c r="I101" s="1"/>
      <c r="K101" s="1"/>
      <c r="L101" s="19">
        <f t="shared" si="3"/>
        <v>3224.7120835969386</v>
      </c>
    </row>
    <row r="102" spans="1:12" ht="12.75">
      <c r="A102">
        <v>56</v>
      </c>
      <c r="B102" s="1">
        <v>2200</v>
      </c>
      <c r="C102">
        <f t="shared" si="4"/>
        <v>4.02535169073515</v>
      </c>
      <c r="D102" s="1">
        <f t="shared" si="5"/>
        <v>7.696212639346407</v>
      </c>
      <c r="I102" s="1"/>
      <c r="K102" s="1"/>
      <c r="L102" s="19">
        <f t="shared" si="3"/>
        <v>2373.3211564433727</v>
      </c>
    </row>
    <row r="103" spans="1:12" ht="12.75">
      <c r="A103">
        <v>59.7</v>
      </c>
      <c r="B103" s="1">
        <v>2680</v>
      </c>
      <c r="C103">
        <f t="shared" si="4"/>
        <v>4.089332020398556</v>
      </c>
      <c r="D103" s="1">
        <f t="shared" si="5"/>
        <v>7.893572073504902</v>
      </c>
      <c r="I103" s="1"/>
      <c r="K103" s="1"/>
      <c r="L103" s="19">
        <f t="shared" si="3"/>
        <v>2926.021995301829</v>
      </c>
    </row>
    <row r="104" spans="1:12" ht="12.75">
      <c r="A104">
        <v>52.5</v>
      </c>
      <c r="B104" s="1">
        <v>1940</v>
      </c>
      <c r="C104">
        <f t="shared" si="4"/>
        <v>3.960813169597578</v>
      </c>
      <c r="D104" s="1">
        <f t="shared" si="5"/>
        <v>7.570443252057374</v>
      </c>
      <c r="I104" s="1"/>
      <c r="K104" s="1"/>
      <c r="L104" s="19">
        <f t="shared" si="3"/>
        <v>1921.508017705212</v>
      </c>
    </row>
    <row r="105" spans="1:12" ht="12.75">
      <c r="A105">
        <v>33</v>
      </c>
      <c r="B105" s="1">
        <v>400</v>
      </c>
      <c r="C105">
        <f t="shared" si="4"/>
        <v>3.4965075614664802</v>
      </c>
      <c r="D105" s="1">
        <f t="shared" si="5"/>
        <v>5.991464547107982</v>
      </c>
      <c r="I105" s="1"/>
      <c r="K105" s="1"/>
      <c r="L105" s="19">
        <f t="shared" si="3"/>
        <v>420.5595007356147</v>
      </c>
    </row>
    <row r="106" spans="1:12" ht="12.75">
      <c r="A106">
        <v>34</v>
      </c>
      <c r="B106" s="1">
        <v>470</v>
      </c>
      <c r="C106">
        <f t="shared" si="4"/>
        <v>3.5263605246161616</v>
      </c>
      <c r="D106" s="1">
        <f t="shared" si="5"/>
        <v>6.152732694704104</v>
      </c>
      <c r="I106" s="1"/>
      <c r="K106" s="1"/>
      <c r="L106" s="19">
        <f t="shared" si="3"/>
        <v>463.7146907427953</v>
      </c>
    </row>
    <row r="107" spans="1:12" ht="12.75">
      <c r="A107">
        <v>35.5</v>
      </c>
      <c r="B107" s="1">
        <v>440</v>
      </c>
      <c r="C107">
        <f t="shared" si="4"/>
        <v>3.56953269648137</v>
      </c>
      <c r="D107" s="1">
        <f t="shared" si="5"/>
        <v>6.0867747269123065</v>
      </c>
      <c r="I107" s="1"/>
      <c r="K107" s="1"/>
      <c r="L107" s="19">
        <f t="shared" si="3"/>
        <v>534.0745747147741</v>
      </c>
    </row>
    <row r="108" spans="1:12" ht="12.75">
      <c r="A108">
        <v>37.5</v>
      </c>
      <c r="B108" s="1">
        <v>585</v>
      </c>
      <c r="C108">
        <f t="shared" si="4"/>
        <v>3.624340932976365</v>
      </c>
      <c r="D108" s="1">
        <f t="shared" si="5"/>
        <v>6.371611847231857</v>
      </c>
      <c r="I108" s="1"/>
      <c r="K108" s="1"/>
      <c r="L108" s="19">
        <f t="shared" si="3"/>
        <v>638.9821319367297</v>
      </c>
    </row>
    <row r="109" spans="1:12" ht="12.75">
      <c r="A109">
        <v>37</v>
      </c>
      <c r="B109" s="1">
        <v>700</v>
      </c>
      <c r="C109">
        <f t="shared" si="4"/>
        <v>3.6109179126442243</v>
      </c>
      <c r="D109" s="1">
        <f t="shared" si="5"/>
        <v>6.551080335043404</v>
      </c>
      <c r="I109" s="1"/>
      <c r="K109" s="1"/>
      <c r="L109" s="19">
        <f t="shared" si="3"/>
        <v>611.5240581125726</v>
      </c>
    </row>
    <row r="110" spans="1:12" ht="12.75">
      <c r="A110">
        <v>59.5</v>
      </c>
      <c r="B110" s="1">
        <v>2770</v>
      </c>
      <c r="C110">
        <f t="shared" si="4"/>
        <v>4.085976312551584</v>
      </c>
      <c r="D110" s="1">
        <f t="shared" si="5"/>
        <v>7.926602599181384</v>
      </c>
      <c r="I110" s="1"/>
      <c r="K110" s="1"/>
      <c r="L110" s="19">
        <f t="shared" si="3"/>
        <v>2894.0688708951307</v>
      </c>
    </row>
    <row r="111" spans="1:12" ht="12.75">
      <c r="A111">
        <v>54</v>
      </c>
      <c r="B111" s="1">
        <v>1990</v>
      </c>
      <c r="C111">
        <f t="shared" si="4"/>
        <v>3.9889840465642745</v>
      </c>
      <c r="D111" s="1">
        <f t="shared" si="5"/>
        <v>7.595889917718538</v>
      </c>
      <c r="I111" s="1"/>
      <c r="K111" s="1"/>
      <c r="L111" s="19">
        <f t="shared" si="3"/>
        <v>2107.0518882562687</v>
      </c>
    </row>
    <row r="112" spans="1:12" ht="12.75">
      <c r="A112">
        <v>55</v>
      </c>
      <c r="B112" s="1">
        <v>2160</v>
      </c>
      <c r="C112">
        <f t="shared" si="4"/>
        <v>4.007333185232471</v>
      </c>
      <c r="D112" s="1">
        <f t="shared" si="5"/>
        <v>7.67786350067821</v>
      </c>
      <c r="I112" s="1"/>
      <c r="K112" s="1"/>
      <c r="L112" s="19">
        <f t="shared" si="3"/>
        <v>2237.436911858031</v>
      </c>
    </row>
    <row r="113" spans="1:12" ht="12.75">
      <c r="A113">
        <v>51</v>
      </c>
      <c r="B113" s="1">
        <v>1990</v>
      </c>
      <c r="C113">
        <f t="shared" si="4"/>
        <v>3.9318256327243257</v>
      </c>
      <c r="D113" s="1">
        <f t="shared" si="5"/>
        <v>7.595889917718538</v>
      </c>
      <c r="I113" s="1"/>
      <c r="K113" s="1"/>
      <c r="L113" s="19">
        <f t="shared" si="3"/>
        <v>1747.6265476505655</v>
      </c>
    </row>
    <row r="114" spans="1:12" ht="12.75">
      <c r="A114">
        <v>56.4</v>
      </c>
      <c r="B114" s="1">
        <v>2230</v>
      </c>
      <c r="C114">
        <f t="shared" si="4"/>
        <v>4.032469158504013</v>
      </c>
      <c r="D114" s="1">
        <f t="shared" si="5"/>
        <v>7.709756864454165</v>
      </c>
      <c r="I114" s="1"/>
      <c r="K114" s="1"/>
      <c r="L114" s="19">
        <f t="shared" si="3"/>
        <v>2429.243177173135</v>
      </c>
    </row>
    <row r="115" spans="1:12" ht="12.75">
      <c r="A115">
        <v>67.5</v>
      </c>
      <c r="B115" s="1">
        <v>4650</v>
      </c>
      <c r="C115">
        <f t="shared" si="4"/>
        <v>4.212127597878484</v>
      </c>
      <c r="D115" s="1">
        <f t="shared" si="5"/>
        <v>8.444622498581403</v>
      </c>
      <c r="I115" s="1"/>
      <c r="K115" s="1"/>
      <c r="L115" s="19">
        <f t="shared" si="3"/>
        <v>4373.002754034601</v>
      </c>
    </row>
    <row r="116" spans="1:12" ht="12.75">
      <c r="A116">
        <v>36.5</v>
      </c>
      <c r="B116" s="1">
        <v>630</v>
      </c>
      <c r="C116">
        <f t="shared" si="4"/>
        <v>3.597312260588446</v>
      </c>
      <c r="D116" s="1">
        <f t="shared" si="5"/>
        <v>6.4457198193855785</v>
      </c>
      <c r="I116" s="1"/>
      <c r="K116" s="1"/>
      <c r="L116" s="19">
        <f t="shared" si="3"/>
        <v>584.8962631980255</v>
      </c>
    </row>
    <row r="117" spans="1:12" ht="12.75">
      <c r="A117">
        <v>68</v>
      </c>
      <c r="B117" s="1">
        <v>4660</v>
      </c>
      <c r="C117">
        <f t="shared" si="4"/>
        <v>4.219507705176107</v>
      </c>
      <c r="D117" s="1">
        <f t="shared" si="5"/>
        <v>8.446770727119691</v>
      </c>
      <c r="I117" s="1"/>
      <c r="K117" s="1"/>
      <c r="L117" s="19">
        <f t="shared" si="3"/>
        <v>4479.891163973129</v>
      </c>
    </row>
    <row r="118" spans="1:12" ht="12.75">
      <c r="A118">
        <v>57.3</v>
      </c>
      <c r="B118" s="1">
        <v>2360</v>
      </c>
      <c r="C118">
        <f t="shared" si="4"/>
        <v>4.048300623720694</v>
      </c>
      <c r="D118" s="1">
        <f t="shared" si="5"/>
        <v>7.7664168980196555</v>
      </c>
      <c r="I118" s="1"/>
      <c r="K118" s="1"/>
      <c r="L118" s="19">
        <f t="shared" si="3"/>
        <v>2558.401774825979</v>
      </c>
    </row>
    <row r="119" spans="1:12" ht="12.75">
      <c r="A119">
        <v>33.2</v>
      </c>
      <c r="B119" s="1">
        <v>470</v>
      </c>
      <c r="C119">
        <f t="shared" si="4"/>
        <v>3.502549875922443</v>
      </c>
      <c r="D119" s="1">
        <f t="shared" si="5"/>
        <v>6.152732694704104</v>
      </c>
      <c r="I119" s="1"/>
      <c r="K119" s="1"/>
      <c r="L119" s="19">
        <f t="shared" si="3"/>
        <v>428.95728914631366</v>
      </c>
    </row>
    <row r="120" spans="1:12" ht="12.75">
      <c r="A120">
        <v>33.5</v>
      </c>
      <c r="B120" s="1">
        <v>480</v>
      </c>
      <c r="C120">
        <f t="shared" si="4"/>
        <v>3.5115454388310208</v>
      </c>
      <c r="D120" s="1">
        <f t="shared" si="5"/>
        <v>6.173786103901937</v>
      </c>
      <c r="I120" s="1"/>
      <c r="K120" s="1"/>
      <c r="L120" s="19">
        <f t="shared" si="3"/>
        <v>441.7712548413612</v>
      </c>
    </row>
    <row r="121" spans="1:12" ht="12.75">
      <c r="A121">
        <v>24.3</v>
      </c>
      <c r="B121" s="1">
        <v>130</v>
      </c>
      <c r="C121">
        <f t="shared" si="4"/>
        <v>3.190476350346503</v>
      </c>
      <c r="D121" s="1">
        <f t="shared" si="5"/>
        <v>4.867534450455582</v>
      </c>
      <c r="I121" s="1"/>
      <c r="K121" s="1"/>
      <c r="L121" s="19">
        <f t="shared" si="3"/>
        <v>154.50162468820326</v>
      </c>
    </row>
    <row r="122" spans="1:12" ht="12.75">
      <c r="A122">
        <v>33</v>
      </c>
      <c r="B122" s="1">
        <v>390</v>
      </c>
      <c r="C122">
        <f t="shared" si="4"/>
        <v>3.4965075614664802</v>
      </c>
      <c r="D122" s="1">
        <f t="shared" si="5"/>
        <v>5.966146739123692</v>
      </c>
      <c r="I122" s="1"/>
      <c r="K122" s="1"/>
      <c r="L122" s="19">
        <f t="shared" si="3"/>
        <v>420.5595007356147</v>
      </c>
    </row>
    <row r="123" spans="1:12" ht="12.75">
      <c r="A123">
        <v>58.4</v>
      </c>
      <c r="B123" s="1">
        <v>2700</v>
      </c>
      <c r="C123">
        <f t="shared" si="4"/>
        <v>4.067315889834181</v>
      </c>
      <c r="D123" s="1">
        <f t="shared" si="5"/>
        <v>7.90100705199242</v>
      </c>
      <c r="I123" s="1"/>
      <c r="K123" s="1"/>
      <c r="L123" s="19">
        <f t="shared" si="3"/>
        <v>2722.644477761256</v>
      </c>
    </row>
    <row r="124" spans="1:12" ht="12.75">
      <c r="A124">
        <v>59.6</v>
      </c>
      <c r="B124" s="1">
        <v>2860</v>
      </c>
      <c r="C124">
        <f t="shared" si="4"/>
        <v>4.087655574071304</v>
      </c>
      <c r="D124" s="1">
        <f t="shared" si="5"/>
        <v>7.958576903813898</v>
      </c>
      <c r="I124" s="1"/>
      <c r="K124" s="1"/>
      <c r="L124" s="19">
        <f t="shared" si="3"/>
        <v>2910.0149790976834</v>
      </c>
    </row>
    <row r="125" spans="1:12" ht="12.75">
      <c r="A125">
        <v>56.9</v>
      </c>
      <c r="B125" s="1">
        <v>1976</v>
      </c>
      <c r="C125">
        <f t="shared" si="4"/>
        <v>4.041295341132285</v>
      </c>
      <c r="D125" s="1">
        <f t="shared" si="5"/>
        <v>7.588829878307813</v>
      </c>
      <c r="I125" s="1"/>
      <c r="K125" s="1"/>
      <c r="L125" s="19">
        <f t="shared" si="3"/>
        <v>2500.424183695973</v>
      </c>
    </row>
    <row r="126" spans="1:12" ht="12.75">
      <c r="A126">
        <v>57.6</v>
      </c>
      <c r="B126" s="1">
        <v>2340</v>
      </c>
      <c r="C126">
        <f t="shared" si="4"/>
        <v>4.053522567701846</v>
      </c>
      <c r="D126" s="1">
        <f t="shared" si="5"/>
        <v>7.757906208351747</v>
      </c>
      <c r="I126" s="1"/>
      <c r="K126" s="1"/>
      <c r="L126" s="19">
        <f t="shared" si="3"/>
        <v>2602.4928223275015</v>
      </c>
    </row>
    <row r="127" spans="1:12" ht="12.75">
      <c r="A127">
        <v>56.6</v>
      </c>
      <c r="B127" s="1">
        <v>2605</v>
      </c>
      <c r="C127">
        <f t="shared" si="4"/>
        <v>4.036008985209137</v>
      </c>
      <c r="D127" s="1">
        <f t="shared" si="5"/>
        <v>7.865187954187467</v>
      </c>
      <c r="I127" s="1"/>
      <c r="K127" s="1"/>
      <c r="L127" s="19">
        <f t="shared" si="3"/>
        <v>2457.5443470074943</v>
      </c>
    </row>
    <row r="128" spans="1:12" ht="12.75">
      <c r="A128">
        <v>53.7</v>
      </c>
      <c r="B128" s="1">
        <v>2080</v>
      </c>
      <c r="C128">
        <f t="shared" si="4"/>
        <v>3.983413001514819</v>
      </c>
      <c r="D128" s="1">
        <f t="shared" si="5"/>
        <v>7.640123172695364</v>
      </c>
      <c r="I128" s="1"/>
      <c r="K128" s="1"/>
      <c r="L128" s="19">
        <f t="shared" si="3"/>
        <v>2068.9897441848525</v>
      </c>
    </row>
    <row r="129" spans="1:12" ht="12.75">
      <c r="A129">
        <v>52</v>
      </c>
      <c r="B129" s="1">
        <v>1907</v>
      </c>
      <c r="C129">
        <f t="shared" si="4"/>
        <v>3.9512437185814275</v>
      </c>
      <c r="D129" s="1">
        <f t="shared" si="5"/>
        <v>7.553286605600419</v>
      </c>
      <c r="I129" s="1"/>
      <c r="K129" s="1"/>
      <c r="L129" s="19">
        <f t="shared" si="3"/>
        <v>1862.2726243187262</v>
      </c>
    </row>
    <row r="130" spans="1:12" ht="12.75">
      <c r="A130">
        <v>54</v>
      </c>
      <c r="B130" s="1">
        <v>1943</v>
      </c>
      <c r="C130">
        <f t="shared" si="4"/>
        <v>3.9889840465642745</v>
      </c>
      <c r="D130" s="1">
        <f t="shared" si="5"/>
        <v>7.57198844937744</v>
      </c>
      <c r="I130" s="1"/>
      <c r="K130" s="1"/>
      <c r="L130" s="19">
        <f t="shared" si="3"/>
        <v>2107.0518882562687</v>
      </c>
    </row>
    <row r="131" spans="1:12" ht="12.75">
      <c r="A131">
        <v>55</v>
      </c>
      <c r="B131" s="1">
        <v>2330</v>
      </c>
      <c r="C131">
        <f t="shared" si="4"/>
        <v>4.007333185232471</v>
      </c>
      <c r="D131" s="1">
        <f t="shared" si="5"/>
        <v>7.753623546559746</v>
      </c>
      <c r="I131" s="1"/>
      <c r="K131" s="1"/>
      <c r="L131" s="19">
        <f aca="true" t="shared" si="6" ref="L131:L194">$J$3*(A131^$K$3)</f>
        <v>2237.436911858031</v>
      </c>
    </row>
    <row r="132" spans="1:12" ht="12.75">
      <c r="A132">
        <v>52.7</v>
      </c>
      <c r="B132" s="1">
        <v>1830</v>
      </c>
      <c r="C132">
        <f aca="true" t="shared" si="7" ref="C132:C195">LN(A132)</f>
        <v>3.9646154555473165</v>
      </c>
      <c r="D132" s="1">
        <f aca="true" t="shared" si="8" ref="D132:D195">LN(B132)</f>
        <v>7.512071245835466</v>
      </c>
      <c r="I132" s="1"/>
      <c r="K132" s="1"/>
      <c r="L132" s="19">
        <f t="shared" si="6"/>
        <v>1945.56411830254</v>
      </c>
    </row>
    <row r="133" spans="1:12" ht="12.75">
      <c r="A133">
        <v>30</v>
      </c>
      <c r="B133" s="1">
        <v>250</v>
      </c>
      <c r="C133">
        <f t="shared" si="7"/>
        <v>3.4011973816621555</v>
      </c>
      <c r="D133" s="1">
        <f t="shared" si="8"/>
        <v>5.521460917862246</v>
      </c>
      <c r="I133" s="1"/>
      <c r="K133" s="1"/>
      <c r="L133" s="19">
        <f t="shared" si="6"/>
        <v>307.8819253925976</v>
      </c>
    </row>
    <row r="134" spans="1:12" ht="12.75">
      <c r="A134">
        <v>36.5</v>
      </c>
      <c r="B134" s="1">
        <v>490</v>
      </c>
      <c r="C134">
        <f t="shared" si="7"/>
        <v>3.597312260588446</v>
      </c>
      <c r="D134" s="1">
        <f t="shared" si="8"/>
        <v>6.194405391104672</v>
      </c>
      <c r="I134" s="1"/>
      <c r="K134" s="1"/>
      <c r="L134" s="19">
        <f t="shared" si="6"/>
        <v>584.8962631980255</v>
      </c>
    </row>
    <row r="135" spans="1:12" ht="12.75">
      <c r="A135">
        <v>55</v>
      </c>
      <c r="B135" s="1">
        <v>2030</v>
      </c>
      <c r="C135">
        <f t="shared" si="7"/>
        <v>4.007333185232471</v>
      </c>
      <c r="D135" s="1">
        <f t="shared" si="8"/>
        <v>7.615791072035833</v>
      </c>
      <c r="I135" s="1"/>
      <c r="K135" s="1"/>
      <c r="L135" s="19">
        <f t="shared" si="6"/>
        <v>2237.436911858031</v>
      </c>
    </row>
    <row r="136" spans="1:12" ht="12.75">
      <c r="A136">
        <v>54</v>
      </c>
      <c r="B136" s="1">
        <v>1940</v>
      </c>
      <c r="C136">
        <f t="shared" si="7"/>
        <v>3.9889840465642745</v>
      </c>
      <c r="D136" s="1">
        <f t="shared" si="8"/>
        <v>7.570443252057374</v>
      </c>
      <c r="I136" s="1"/>
      <c r="K136" s="1"/>
      <c r="L136" s="19">
        <f t="shared" si="6"/>
        <v>2107.0518882562687</v>
      </c>
    </row>
    <row r="137" spans="1:12" ht="12.75">
      <c r="A137">
        <v>55</v>
      </c>
      <c r="B137" s="1">
        <v>2160</v>
      </c>
      <c r="C137">
        <f t="shared" si="7"/>
        <v>4.007333185232471</v>
      </c>
      <c r="D137" s="1">
        <f t="shared" si="8"/>
        <v>7.67786350067821</v>
      </c>
      <c r="I137" s="1"/>
      <c r="K137" s="1"/>
      <c r="L137" s="19">
        <f t="shared" si="6"/>
        <v>2237.436911858031</v>
      </c>
    </row>
    <row r="138" spans="1:12" ht="12.75">
      <c r="A138">
        <v>34.5</v>
      </c>
      <c r="B138" s="1">
        <v>450</v>
      </c>
      <c r="C138">
        <f t="shared" si="7"/>
        <v>3.5409593240373143</v>
      </c>
      <c r="D138" s="1">
        <f t="shared" si="8"/>
        <v>6.1092475827643655</v>
      </c>
      <c r="I138" s="1"/>
      <c r="K138" s="1"/>
      <c r="L138" s="19">
        <f t="shared" si="6"/>
        <v>486.40372913367634</v>
      </c>
    </row>
    <row r="139" spans="1:12" ht="12.75">
      <c r="A139">
        <v>34.5</v>
      </c>
      <c r="B139" s="1">
        <v>480</v>
      </c>
      <c r="C139">
        <f t="shared" si="7"/>
        <v>3.5409593240373143</v>
      </c>
      <c r="D139" s="1">
        <f t="shared" si="8"/>
        <v>6.173786103901937</v>
      </c>
      <c r="I139" s="1"/>
      <c r="K139" s="1"/>
      <c r="L139" s="19">
        <f t="shared" si="6"/>
        <v>486.40372913367634</v>
      </c>
    </row>
    <row r="140" spans="1:12" ht="12.75">
      <c r="A140">
        <v>33.3</v>
      </c>
      <c r="B140" s="1">
        <v>410</v>
      </c>
      <c r="C140">
        <f t="shared" si="7"/>
        <v>3.505557396986398</v>
      </c>
      <c r="D140" s="1">
        <f t="shared" si="8"/>
        <v>6.016157159698354</v>
      </c>
      <c r="I140" s="1"/>
      <c r="K140" s="1"/>
      <c r="L140" s="19">
        <f t="shared" si="6"/>
        <v>433.1995290528327</v>
      </c>
    </row>
    <row r="141" spans="1:12" ht="12.75">
      <c r="A141">
        <v>32.9</v>
      </c>
      <c r="B141" s="1">
        <v>360</v>
      </c>
      <c r="C141">
        <f t="shared" si="7"/>
        <v>3.493472657771326</v>
      </c>
      <c r="D141" s="1">
        <f t="shared" si="8"/>
        <v>5.886104031450156</v>
      </c>
      <c r="I141" s="1"/>
      <c r="K141" s="1"/>
      <c r="L141" s="19">
        <f t="shared" si="6"/>
        <v>416.4037306749491</v>
      </c>
    </row>
    <row r="142" spans="1:12" ht="12.75">
      <c r="A142">
        <v>34.8</v>
      </c>
      <c r="B142" s="1">
        <v>430</v>
      </c>
      <c r="C142">
        <f t="shared" si="7"/>
        <v>3.5496173867804286</v>
      </c>
      <c r="D142" s="1">
        <f t="shared" si="8"/>
        <v>6.063785208687608</v>
      </c>
      <c r="I142" s="1"/>
      <c r="K142" s="1"/>
      <c r="L142" s="19">
        <f t="shared" si="6"/>
        <v>500.3808532919833</v>
      </c>
    </row>
    <row r="143" spans="1:12" ht="12.75">
      <c r="A143">
        <v>51.5</v>
      </c>
      <c r="B143" s="1">
        <v>1844</v>
      </c>
      <c r="C143">
        <f t="shared" si="7"/>
        <v>3.9415818076696905</v>
      </c>
      <c r="D143" s="1">
        <f t="shared" si="8"/>
        <v>7.519692404116539</v>
      </c>
      <c r="I143" s="1"/>
      <c r="K143" s="1"/>
      <c r="L143" s="19">
        <f t="shared" si="6"/>
        <v>1804.317347001123</v>
      </c>
    </row>
    <row r="144" spans="1:12" ht="12.75">
      <c r="A144">
        <v>58</v>
      </c>
      <c r="B144" s="1">
        <v>2284</v>
      </c>
      <c r="C144">
        <f t="shared" si="7"/>
        <v>4.060443010546419</v>
      </c>
      <c r="D144" s="1">
        <f t="shared" si="8"/>
        <v>7.7336835707759</v>
      </c>
      <c r="I144" s="1"/>
      <c r="K144" s="1"/>
      <c r="L144" s="19">
        <f t="shared" si="6"/>
        <v>2662.097965173112</v>
      </c>
    </row>
    <row r="145" spans="1:12" ht="12.75">
      <c r="A145">
        <v>52</v>
      </c>
      <c r="B145" s="1">
        <v>1795</v>
      </c>
      <c r="C145">
        <f t="shared" si="7"/>
        <v>3.9512437185814275</v>
      </c>
      <c r="D145" s="1">
        <f t="shared" si="8"/>
        <v>7.492760300922379</v>
      </c>
      <c r="I145" s="1"/>
      <c r="K145" s="1"/>
      <c r="L145" s="19">
        <f t="shared" si="6"/>
        <v>1862.2726243187262</v>
      </c>
    </row>
    <row r="146" spans="1:12" ht="12.75">
      <c r="A146">
        <v>58</v>
      </c>
      <c r="B146" s="1">
        <v>2530</v>
      </c>
      <c r="C146">
        <f t="shared" si="7"/>
        <v>4.060443010546419</v>
      </c>
      <c r="D146" s="1">
        <f t="shared" si="8"/>
        <v>7.835974581721566</v>
      </c>
      <c r="I146" s="1"/>
      <c r="K146" s="1"/>
      <c r="L146" s="19">
        <f t="shared" si="6"/>
        <v>2662.097965173112</v>
      </c>
    </row>
    <row r="147" spans="1:12" ht="12.75">
      <c r="A147">
        <v>62</v>
      </c>
      <c r="B147" s="1">
        <v>3530</v>
      </c>
      <c r="C147">
        <f t="shared" si="7"/>
        <v>4.127134385045092</v>
      </c>
      <c r="D147" s="1">
        <f t="shared" si="8"/>
        <v>8.169053149927343</v>
      </c>
      <c r="I147" s="1"/>
      <c r="K147" s="1"/>
      <c r="L147" s="19">
        <f t="shared" si="6"/>
        <v>3311.293807805203</v>
      </c>
    </row>
    <row r="148" spans="1:12" ht="12.75">
      <c r="A148">
        <v>54.8</v>
      </c>
      <c r="B148" s="1">
        <v>2363</v>
      </c>
      <c r="C148">
        <f t="shared" si="7"/>
        <v>4.00369019395397</v>
      </c>
      <c r="D148" s="1">
        <f t="shared" si="8"/>
        <v>7.767687277186908</v>
      </c>
      <c r="I148" s="1"/>
      <c r="K148" s="1"/>
      <c r="L148" s="19">
        <f t="shared" si="6"/>
        <v>2210.92403871656</v>
      </c>
    </row>
    <row r="149" spans="1:12" ht="12.75">
      <c r="A149">
        <v>58</v>
      </c>
      <c r="B149" s="1">
        <v>2910</v>
      </c>
      <c r="C149">
        <f t="shared" si="7"/>
        <v>4.060443010546419</v>
      </c>
      <c r="D149" s="1">
        <f t="shared" si="8"/>
        <v>7.975908360165538</v>
      </c>
      <c r="I149" s="1"/>
      <c r="K149" s="1"/>
      <c r="L149" s="19">
        <f t="shared" si="6"/>
        <v>2662.097965173112</v>
      </c>
    </row>
    <row r="150" spans="1:12" ht="12.75">
      <c r="A150">
        <v>63.8</v>
      </c>
      <c r="B150" s="1">
        <v>3815</v>
      </c>
      <c r="C150">
        <f t="shared" si="7"/>
        <v>4.155753190350744</v>
      </c>
      <c r="D150" s="1">
        <f t="shared" si="8"/>
        <v>8.246695943718557</v>
      </c>
      <c r="I150" s="1"/>
      <c r="K150" s="1"/>
      <c r="L150" s="19">
        <f t="shared" si="6"/>
        <v>3636.363484848524</v>
      </c>
    </row>
    <row r="151" spans="1:12" ht="12.75">
      <c r="A151">
        <v>33.5</v>
      </c>
      <c r="B151" s="1">
        <v>470</v>
      </c>
      <c r="C151">
        <f t="shared" si="7"/>
        <v>3.5115454388310208</v>
      </c>
      <c r="D151" s="1">
        <f t="shared" si="8"/>
        <v>6.152732694704104</v>
      </c>
      <c r="I151" s="1"/>
      <c r="K151" s="1"/>
      <c r="L151" s="19">
        <f t="shared" si="6"/>
        <v>441.7712548413612</v>
      </c>
    </row>
    <row r="152" spans="1:12" ht="12.75">
      <c r="A152">
        <v>55.5</v>
      </c>
      <c r="B152" s="1">
        <v>2360</v>
      </c>
      <c r="C152">
        <f t="shared" si="7"/>
        <v>4.0163830207523885</v>
      </c>
      <c r="D152" s="1">
        <f t="shared" si="8"/>
        <v>7.7664168980196555</v>
      </c>
      <c r="I152" s="1"/>
      <c r="K152" s="1"/>
      <c r="L152" s="19">
        <f t="shared" si="6"/>
        <v>2304.683676880348</v>
      </c>
    </row>
    <row r="153" spans="1:12" ht="12.75">
      <c r="A153">
        <v>57.8</v>
      </c>
      <c r="B153" s="1">
        <v>2620</v>
      </c>
      <c r="C153">
        <f t="shared" si="7"/>
        <v>4.056988775678332</v>
      </c>
      <c r="D153" s="1">
        <f t="shared" si="8"/>
        <v>7.8709295967551425</v>
      </c>
      <c r="I153" s="1"/>
      <c r="K153" s="1"/>
      <c r="L153" s="19">
        <f t="shared" si="6"/>
        <v>2632.178238603307</v>
      </c>
    </row>
    <row r="154" spans="1:12" ht="12.75">
      <c r="A154">
        <v>58.5</v>
      </c>
      <c r="B154" s="1">
        <v>2920</v>
      </c>
      <c r="C154">
        <f t="shared" si="7"/>
        <v>4.069026754237811</v>
      </c>
      <c r="D154" s="1">
        <f t="shared" si="8"/>
        <v>7.979338895262328</v>
      </c>
      <c r="I154" s="1"/>
      <c r="K154" s="1"/>
      <c r="L154" s="19">
        <f t="shared" si="6"/>
        <v>2737.929163357514</v>
      </c>
    </row>
    <row r="155" spans="1:12" ht="12.75">
      <c r="A155">
        <v>36</v>
      </c>
      <c r="B155" s="1">
        <v>540</v>
      </c>
      <c r="C155">
        <f t="shared" si="7"/>
        <v>3.58351893845611</v>
      </c>
      <c r="D155" s="1">
        <f t="shared" si="8"/>
        <v>6.29156913955832</v>
      </c>
      <c r="I155" s="1"/>
      <c r="K155" s="1"/>
      <c r="L155" s="19">
        <f t="shared" si="6"/>
        <v>559.0845000926023</v>
      </c>
    </row>
    <row r="156" spans="1:12" ht="12.75">
      <c r="A156">
        <v>35.8</v>
      </c>
      <c r="B156" s="1">
        <v>540</v>
      </c>
      <c r="C156">
        <f t="shared" si="7"/>
        <v>3.5779478934066544</v>
      </c>
      <c r="D156" s="1">
        <f t="shared" si="8"/>
        <v>6.29156913955832</v>
      </c>
      <c r="I156" s="1"/>
      <c r="K156" s="1"/>
      <c r="L156" s="19">
        <f t="shared" si="6"/>
        <v>548.9851024891418</v>
      </c>
    </row>
    <row r="157" spans="1:12" ht="12.75">
      <c r="A157">
        <v>35.7</v>
      </c>
      <c r="B157" s="1">
        <v>560</v>
      </c>
      <c r="C157">
        <f t="shared" si="7"/>
        <v>3.5751506887855933</v>
      </c>
      <c r="D157" s="1">
        <f t="shared" si="8"/>
        <v>6.327936783729195</v>
      </c>
      <c r="I157" s="1"/>
      <c r="K157" s="1"/>
      <c r="L157" s="19">
        <f t="shared" si="6"/>
        <v>543.983230538288</v>
      </c>
    </row>
    <row r="158" spans="1:12" ht="12.75">
      <c r="A158">
        <v>53.7</v>
      </c>
      <c r="B158" s="1">
        <v>2500</v>
      </c>
      <c r="C158">
        <f t="shared" si="7"/>
        <v>3.983413001514819</v>
      </c>
      <c r="D158" s="1">
        <f t="shared" si="8"/>
        <v>7.824046010856292</v>
      </c>
      <c r="I158" s="1"/>
      <c r="K158" s="1"/>
      <c r="L158" s="19">
        <f t="shared" si="6"/>
        <v>2068.9897441848525</v>
      </c>
    </row>
    <row r="159" spans="1:12" ht="12.75">
      <c r="A159">
        <v>52</v>
      </c>
      <c r="B159" s="1">
        <v>2090</v>
      </c>
      <c r="C159">
        <f t="shared" si="7"/>
        <v>3.9512437185814275</v>
      </c>
      <c r="D159" s="1">
        <f t="shared" si="8"/>
        <v>7.644919344958857</v>
      </c>
      <c r="I159" s="1"/>
      <c r="K159" s="1"/>
      <c r="L159" s="19">
        <f t="shared" si="6"/>
        <v>1862.2726243187262</v>
      </c>
    </row>
    <row r="160" spans="1:12" ht="12.75">
      <c r="A160">
        <v>58</v>
      </c>
      <c r="B160" s="1">
        <v>2660</v>
      </c>
      <c r="C160">
        <f t="shared" si="7"/>
        <v>4.060443010546419</v>
      </c>
      <c r="D160" s="1">
        <f t="shared" si="8"/>
        <v>7.886081401775745</v>
      </c>
      <c r="I160" s="1"/>
      <c r="K160" s="1"/>
      <c r="L160" s="19">
        <f t="shared" si="6"/>
        <v>2662.097965173112</v>
      </c>
    </row>
    <row r="161" spans="1:12" ht="12.75">
      <c r="A161">
        <v>55.6</v>
      </c>
      <c r="B161" s="1">
        <v>2470</v>
      </c>
      <c r="C161">
        <f t="shared" si="7"/>
        <v>4.018183201256536</v>
      </c>
      <c r="D161" s="1">
        <f t="shared" si="8"/>
        <v>7.8119734296220225</v>
      </c>
      <c r="I161" s="1"/>
      <c r="K161" s="1"/>
      <c r="L161" s="19">
        <f t="shared" si="6"/>
        <v>2318.2994055281265</v>
      </c>
    </row>
    <row r="162" spans="1:12" ht="12.75">
      <c r="A162">
        <v>35</v>
      </c>
      <c r="B162" s="1">
        <v>500</v>
      </c>
      <c r="C162">
        <f t="shared" si="7"/>
        <v>3.5553480614894135</v>
      </c>
      <c r="D162" s="1">
        <f t="shared" si="8"/>
        <v>6.214608098422191</v>
      </c>
      <c r="I162" s="1"/>
      <c r="K162" s="1"/>
      <c r="L162" s="19">
        <f t="shared" si="6"/>
        <v>509.85234653698507</v>
      </c>
    </row>
    <row r="163" spans="1:12" ht="12.75">
      <c r="A163">
        <v>52.8</v>
      </c>
      <c r="B163" s="1">
        <v>1990</v>
      </c>
      <c r="C163">
        <f t="shared" si="7"/>
        <v>3.966511190712216</v>
      </c>
      <c r="D163" s="1">
        <f t="shared" si="8"/>
        <v>7.595889917718538</v>
      </c>
      <c r="I163" s="1"/>
      <c r="K163" s="1"/>
      <c r="L163" s="19">
        <f t="shared" si="6"/>
        <v>1957.6702302510444</v>
      </c>
    </row>
    <row r="164" spans="1:12" ht="12.75">
      <c r="A164">
        <v>37.7</v>
      </c>
      <c r="B164" s="1">
        <v>654</v>
      </c>
      <c r="C164">
        <f t="shared" si="7"/>
        <v>3.629660094453965</v>
      </c>
      <c r="D164" s="1">
        <f t="shared" si="8"/>
        <v>6.483107351457199</v>
      </c>
      <c r="I164" s="1"/>
      <c r="K164" s="1"/>
      <c r="L164" s="19">
        <f t="shared" si="6"/>
        <v>650.2010409186527</v>
      </c>
    </row>
    <row r="165" spans="1:12" ht="12.75">
      <c r="A165">
        <v>36.5</v>
      </c>
      <c r="B165" s="1">
        <v>670</v>
      </c>
      <c r="C165">
        <f t="shared" si="7"/>
        <v>3.597312260588446</v>
      </c>
      <c r="D165" s="1">
        <f t="shared" si="8"/>
        <v>6.507277712385012</v>
      </c>
      <c r="I165" s="1"/>
      <c r="K165" s="1"/>
      <c r="L165" s="19">
        <f t="shared" si="6"/>
        <v>584.8962631980255</v>
      </c>
    </row>
    <row r="166" spans="1:12" ht="12.75">
      <c r="A166">
        <v>32.5</v>
      </c>
      <c r="B166" s="1">
        <v>380</v>
      </c>
      <c r="C166">
        <f t="shared" si="7"/>
        <v>3.481240089335692</v>
      </c>
      <c r="D166" s="1">
        <f t="shared" si="8"/>
        <v>5.940171252720432</v>
      </c>
      <c r="I166" s="1"/>
      <c r="K166" s="1"/>
      <c r="L166" s="19">
        <f t="shared" si="6"/>
        <v>400.06556416636744</v>
      </c>
    </row>
    <row r="167" spans="1:12" ht="12.75">
      <c r="A167">
        <v>35</v>
      </c>
      <c r="B167" s="1">
        <v>550</v>
      </c>
      <c r="C167">
        <f t="shared" si="7"/>
        <v>3.5553480614894135</v>
      </c>
      <c r="D167" s="1">
        <f t="shared" si="8"/>
        <v>6.309918278226516</v>
      </c>
      <c r="I167" s="1"/>
      <c r="K167" s="1"/>
      <c r="L167" s="19">
        <f t="shared" si="6"/>
        <v>509.85234653698507</v>
      </c>
    </row>
    <row r="168" spans="1:12" ht="12.75">
      <c r="A168">
        <v>37.9</v>
      </c>
      <c r="B168" s="1">
        <v>710</v>
      </c>
      <c r="C168">
        <f t="shared" si="7"/>
        <v>3.634951112088381</v>
      </c>
      <c r="D168" s="1">
        <f t="shared" si="8"/>
        <v>6.565264970035361</v>
      </c>
      <c r="I168" s="1"/>
      <c r="K168" s="1"/>
      <c r="L168" s="19">
        <f t="shared" si="6"/>
        <v>661.555999389335</v>
      </c>
    </row>
    <row r="169" spans="1:12" ht="12.75">
      <c r="A169">
        <v>32.8</v>
      </c>
      <c r="B169" s="1">
        <v>390</v>
      </c>
      <c r="C169">
        <f t="shared" si="7"/>
        <v>3.490428515390098</v>
      </c>
      <c r="D169" s="1">
        <f t="shared" si="8"/>
        <v>5.966146739123692</v>
      </c>
      <c r="I169" s="1"/>
      <c r="K169" s="1"/>
      <c r="L169" s="19">
        <f t="shared" si="6"/>
        <v>412.2765624917555</v>
      </c>
    </row>
    <row r="170" spans="1:12" ht="12.75">
      <c r="A170">
        <v>35</v>
      </c>
      <c r="B170" s="1">
        <v>510</v>
      </c>
      <c r="C170">
        <f t="shared" si="7"/>
        <v>3.5553480614894135</v>
      </c>
      <c r="D170" s="1">
        <f t="shared" si="8"/>
        <v>6.234410725718371</v>
      </c>
      <c r="I170" s="1"/>
      <c r="K170" s="1"/>
      <c r="L170" s="19">
        <f t="shared" si="6"/>
        <v>509.85234653698507</v>
      </c>
    </row>
    <row r="171" spans="1:12" ht="12.75">
      <c r="A171">
        <v>38</v>
      </c>
      <c r="B171" s="1">
        <v>730</v>
      </c>
      <c r="C171">
        <f t="shared" si="7"/>
        <v>3.6375861597263857</v>
      </c>
      <c r="D171" s="1">
        <f t="shared" si="8"/>
        <v>6.593044534142437</v>
      </c>
      <c r="I171" s="1"/>
      <c r="K171" s="1"/>
      <c r="L171" s="19">
        <f t="shared" si="6"/>
        <v>667.2847842674407</v>
      </c>
    </row>
    <row r="172" spans="1:12" ht="12.75">
      <c r="A172">
        <v>37</v>
      </c>
      <c r="B172" s="1">
        <v>620</v>
      </c>
      <c r="C172">
        <f t="shared" si="7"/>
        <v>3.6109179126442243</v>
      </c>
      <c r="D172" s="1">
        <f t="shared" si="8"/>
        <v>6.429719478039138</v>
      </c>
      <c r="I172" s="1"/>
      <c r="K172" s="1"/>
      <c r="L172" s="19">
        <f t="shared" si="6"/>
        <v>611.5240581125726</v>
      </c>
    </row>
    <row r="173" spans="1:12" ht="12.75">
      <c r="A173">
        <v>37</v>
      </c>
      <c r="B173" s="1">
        <v>670</v>
      </c>
      <c r="C173">
        <f t="shared" si="7"/>
        <v>3.6109179126442243</v>
      </c>
      <c r="D173" s="1">
        <f t="shared" si="8"/>
        <v>6.507277712385012</v>
      </c>
      <c r="I173" s="1"/>
      <c r="K173" s="1"/>
      <c r="L173" s="19">
        <f t="shared" si="6"/>
        <v>611.5240581125726</v>
      </c>
    </row>
    <row r="174" spans="1:12" ht="12.75">
      <c r="A174">
        <v>41.5</v>
      </c>
      <c r="B174" s="1">
        <v>950</v>
      </c>
      <c r="C174">
        <f t="shared" si="7"/>
        <v>3.7256934272366524</v>
      </c>
      <c r="D174" s="1">
        <f t="shared" si="8"/>
        <v>6.856461984594587</v>
      </c>
      <c r="I174" s="1"/>
      <c r="K174" s="1"/>
      <c r="L174" s="19">
        <f t="shared" si="6"/>
        <v>890.2635085804286</v>
      </c>
    </row>
    <row r="175" spans="1:12" ht="12.75">
      <c r="A175">
        <v>40.5</v>
      </c>
      <c r="B175" s="1">
        <v>950</v>
      </c>
      <c r="C175">
        <f t="shared" si="7"/>
        <v>3.7013019741124933</v>
      </c>
      <c r="D175" s="1">
        <f t="shared" si="8"/>
        <v>6.856461984594587</v>
      </c>
      <c r="I175" s="1"/>
      <c r="K175" s="1"/>
      <c r="L175" s="19">
        <f t="shared" si="6"/>
        <v>821.97082081077</v>
      </c>
    </row>
    <row r="176" spans="1:12" ht="12.75">
      <c r="A176">
        <v>40.8</v>
      </c>
      <c r="B176" s="1">
        <v>970</v>
      </c>
      <c r="C176">
        <f t="shared" si="7"/>
        <v>3.708682081410116</v>
      </c>
      <c r="D176" s="1">
        <f t="shared" si="8"/>
        <v>6.877296071497429</v>
      </c>
      <c r="I176" s="1"/>
      <c r="K176" s="1"/>
      <c r="L176" s="19">
        <f t="shared" si="6"/>
        <v>842.0620850962259</v>
      </c>
    </row>
    <row r="177" spans="1:12" ht="12.75">
      <c r="A177">
        <v>42.3</v>
      </c>
      <c r="B177" s="1">
        <v>1070</v>
      </c>
      <c r="C177">
        <f t="shared" si="7"/>
        <v>3.744787086052232</v>
      </c>
      <c r="D177" s="1">
        <f t="shared" si="8"/>
        <v>6.975413927455952</v>
      </c>
      <c r="I177" s="1"/>
      <c r="K177" s="1"/>
      <c r="L177" s="19">
        <f t="shared" si="6"/>
        <v>947.6591532553227</v>
      </c>
    </row>
    <row r="178" spans="1:12" ht="12.75">
      <c r="A178">
        <v>42.5</v>
      </c>
      <c r="B178" s="1">
        <v>1060</v>
      </c>
      <c r="C178">
        <f t="shared" si="7"/>
        <v>3.7495040759303713</v>
      </c>
      <c r="D178" s="1">
        <f t="shared" si="8"/>
        <v>6.966024187106113</v>
      </c>
      <c r="I178" s="1"/>
      <c r="K178" s="1"/>
      <c r="L178" s="19">
        <f t="shared" si="6"/>
        <v>962.3994696128294</v>
      </c>
    </row>
    <row r="179" spans="1:12" ht="12.75">
      <c r="A179">
        <v>42.3</v>
      </c>
      <c r="B179" s="1">
        <v>1120</v>
      </c>
      <c r="C179">
        <f t="shared" si="7"/>
        <v>3.744787086052232</v>
      </c>
      <c r="D179" s="1">
        <f t="shared" si="8"/>
        <v>7.02108396428914</v>
      </c>
      <c r="I179" s="1"/>
      <c r="K179" s="1"/>
      <c r="L179" s="19">
        <f t="shared" si="6"/>
        <v>947.6591532553227</v>
      </c>
    </row>
    <row r="180" spans="1:12" ht="12.75">
      <c r="A180">
        <v>41.9</v>
      </c>
      <c r="B180" s="1">
        <v>1020</v>
      </c>
      <c r="C180">
        <f t="shared" si="7"/>
        <v>3.735285826928092</v>
      </c>
      <c r="D180" s="1">
        <f t="shared" si="8"/>
        <v>6.927557906278317</v>
      </c>
      <c r="I180" s="1"/>
      <c r="K180" s="1"/>
      <c r="L180" s="19">
        <f t="shared" si="6"/>
        <v>918.6500985054032</v>
      </c>
    </row>
    <row r="181" spans="1:12" ht="12.75">
      <c r="A181">
        <v>42.5</v>
      </c>
      <c r="B181" s="1">
        <v>1050</v>
      </c>
      <c r="C181">
        <f t="shared" si="7"/>
        <v>3.7495040759303713</v>
      </c>
      <c r="D181" s="1">
        <f t="shared" si="8"/>
        <v>6.956545443151569</v>
      </c>
      <c r="I181" s="1"/>
      <c r="K181" s="1"/>
      <c r="L181" s="19">
        <f t="shared" si="6"/>
        <v>962.3994696128294</v>
      </c>
    </row>
    <row r="182" spans="1:12" ht="12.75">
      <c r="A182">
        <v>42.5</v>
      </c>
      <c r="B182" s="1">
        <v>960</v>
      </c>
      <c r="C182">
        <f t="shared" si="7"/>
        <v>3.7495040759303713</v>
      </c>
      <c r="D182" s="1">
        <f t="shared" si="8"/>
        <v>6.866933284461882</v>
      </c>
      <c r="I182" s="1"/>
      <c r="K182" s="1"/>
      <c r="L182" s="19">
        <f t="shared" si="6"/>
        <v>962.3994696128294</v>
      </c>
    </row>
    <row r="183" spans="1:12" ht="12.75">
      <c r="A183">
        <v>43</v>
      </c>
      <c r="B183" s="1">
        <v>1070</v>
      </c>
      <c r="C183">
        <f t="shared" si="7"/>
        <v>3.7612001156935624</v>
      </c>
      <c r="D183" s="1">
        <f t="shared" si="8"/>
        <v>6.975413927455952</v>
      </c>
      <c r="I183" s="1"/>
      <c r="K183" s="1"/>
      <c r="L183" s="19">
        <f t="shared" si="6"/>
        <v>999.9455833854572</v>
      </c>
    </row>
    <row r="184" spans="1:12" ht="12.75">
      <c r="A184">
        <v>41.9</v>
      </c>
      <c r="B184" s="1">
        <v>1015</v>
      </c>
      <c r="C184">
        <f t="shared" si="7"/>
        <v>3.735285826928092</v>
      </c>
      <c r="D184" s="1">
        <f t="shared" si="8"/>
        <v>6.922643891475888</v>
      </c>
      <c r="I184" s="1"/>
      <c r="K184" s="1"/>
      <c r="L184" s="19">
        <f t="shared" si="6"/>
        <v>918.6500985054032</v>
      </c>
    </row>
    <row r="185" spans="1:12" ht="12.75">
      <c r="A185">
        <v>41</v>
      </c>
      <c r="B185" s="1">
        <v>995</v>
      </c>
      <c r="C185">
        <f t="shared" si="7"/>
        <v>3.713572066704308</v>
      </c>
      <c r="D185" s="1">
        <f t="shared" si="8"/>
        <v>6.902742737158593</v>
      </c>
      <c r="I185" s="1"/>
      <c r="K185" s="1"/>
      <c r="L185" s="19">
        <f t="shared" si="6"/>
        <v>855.6441126337799</v>
      </c>
    </row>
    <row r="186" spans="1:12" ht="12.75">
      <c r="A186">
        <v>40.5</v>
      </c>
      <c r="B186" s="1">
        <v>930</v>
      </c>
      <c r="C186">
        <f t="shared" si="7"/>
        <v>3.7013019741124933</v>
      </c>
      <c r="D186" s="1">
        <f t="shared" si="8"/>
        <v>6.835184586147301</v>
      </c>
      <c r="I186" s="1"/>
      <c r="K186" s="1"/>
      <c r="L186" s="19">
        <f t="shared" si="6"/>
        <v>821.97082081077</v>
      </c>
    </row>
    <row r="187" spans="1:12" ht="12.75">
      <c r="A187">
        <v>42</v>
      </c>
      <c r="B187" s="1">
        <v>1060</v>
      </c>
      <c r="C187">
        <f t="shared" si="7"/>
        <v>3.7376696182833684</v>
      </c>
      <c r="D187" s="1">
        <f t="shared" si="8"/>
        <v>6.966024187106113</v>
      </c>
      <c r="I187" s="1"/>
      <c r="K187" s="1"/>
      <c r="L187" s="19">
        <f t="shared" si="6"/>
        <v>925.8437107705721</v>
      </c>
    </row>
    <row r="188" spans="1:12" ht="12.75">
      <c r="A188">
        <v>43.2</v>
      </c>
      <c r="B188" s="1">
        <v>1115</v>
      </c>
      <c r="C188">
        <f t="shared" si="7"/>
        <v>3.765840495250065</v>
      </c>
      <c r="D188" s="1">
        <f t="shared" si="8"/>
        <v>7.016609683894219</v>
      </c>
      <c r="I188" s="1"/>
      <c r="K188" s="1"/>
      <c r="L188" s="19">
        <f t="shared" si="6"/>
        <v>1015.244652134785</v>
      </c>
    </row>
    <row r="189" spans="1:12" ht="12.75">
      <c r="A189">
        <v>45</v>
      </c>
      <c r="B189" s="1">
        <v>1220</v>
      </c>
      <c r="C189">
        <f t="shared" si="7"/>
        <v>3.8066624897703196</v>
      </c>
      <c r="D189" s="1">
        <f t="shared" si="8"/>
        <v>7.106606137727303</v>
      </c>
      <c r="I189" s="1"/>
      <c r="K189" s="1"/>
      <c r="L189" s="19">
        <f t="shared" si="6"/>
        <v>1160.3312060180492</v>
      </c>
    </row>
    <row r="190" spans="1:12" ht="12.75">
      <c r="A190">
        <v>49</v>
      </c>
      <c r="B190" s="1">
        <v>1670</v>
      </c>
      <c r="C190">
        <f t="shared" si="7"/>
        <v>3.8918202981106265</v>
      </c>
      <c r="D190" s="1">
        <f t="shared" si="8"/>
        <v>7.4205789054108005</v>
      </c>
      <c r="I190" s="1"/>
      <c r="K190" s="1"/>
      <c r="L190" s="19">
        <f t="shared" si="6"/>
        <v>1533.1968184262757</v>
      </c>
    </row>
    <row r="191" spans="1:12" ht="12.75">
      <c r="A191">
        <v>50.5</v>
      </c>
      <c r="B191" s="1">
        <v>1607</v>
      </c>
      <c r="C191">
        <f t="shared" si="7"/>
        <v>3.9219733362813143</v>
      </c>
      <c r="D191" s="1">
        <f t="shared" si="8"/>
        <v>7.382124365737512</v>
      </c>
      <c r="I191" s="1"/>
      <c r="K191" s="1"/>
      <c r="L191" s="19">
        <f t="shared" si="6"/>
        <v>1692.1846294318739</v>
      </c>
    </row>
    <row r="192" spans="1:12" ht="12.75">
      <c r="A192">
        <v>58.3</v>
      </c>
      <c r="B192" s="1">
        <v>2652</v>
      </c>
      <c r="C192">
        <f t="shared" si="7"/>
        <v>4.065602093356446</v>
      </c>
      <c r="D192" s="1">
        <f t="shared" si="8"/>
        <v>7.883069351305753</v>
      </c>
      <c r="I192" s="1"/>
      <c r="K192" s="1"/>
      <c r="L192" s="19">
        <f t="shared" si="6"/>
        <v>2707.4191443740347</v>
      </c>
    </row>
    <row r="193" spans="1:12" ht="12.75">
      <c r="A193">
        <v>54.5</v>
      </c>
      <c r="B193" s="1">
        <v>1998</v>
      </c>
      <c r="C193">
        <f t="shared" si="7"/>
        <v>3.9982007016691985</v>
      </c>
      <c r="D193" s="1">
        <f t="shared" si="8"/>
        <v>7.599901959208498</v>
      </c>
      <c r="I193" s="1"/>
      <c r="K193" s="1"/>
      <c r="L193" s="19">
        <f t="shared" si="6"/>
        <v>2171.564942247056</v>
      </c>
    </row>
    <row r="194" spans="1:12" ht="12.75">
      <c r="A194">
        <v>55</v>
      </c>
      <c r="B194" s="1">
        <v>2042</v>
      </c>
      <c r="C194">
        <f t="shared" si="7"/>
        <v>4.007333185232471</v>
      </c>
      <c r="D194" s="1">
        <f t="shared" si="8"/>
        <v>7.621684998724611</v>
      </c>
      <c r="I194" s="1"/>
      <c r="K194" s="1"/>
      <c r="L194" s="19">
        <f t="shared" si="6"/>
        <v>2237.436911858031</v>
      </c>
    </row>
    <row r="195" spans="1:12" ht="12.75">
      <c r="A195">
        <v>55</v>
      </c>
      <c r="B195" s="1">
        <v>1994</v>
      </c>
      <c r="C195">
        <f t="shared" si="7"/>
        <v>4.007333185232471</v>
      </c>
      <c r="D195" s="1">
        <f t="shared" si="8"/>
        <v>7.597897950521784</v>
      </c>
      <c r="I195" s="1"/>
      <c r="K195" s="1"/>
      <c r="L195" s="19">
        <f aca="true" t="shared" si="9" ref="L195:L258">$J$3*(A195^$K$3)</f>
        <v>2237.436911858031</v>
      </c>
    </row>
    <row r="196" spans="1:12" ht="12.75">
      <c r="A196">
        <v>55</v>
      </c>
      <c r="B196" s="1">
        <v>2430</v>
      </c>
      <c r="C196">
        <f aca="true" t="shared" si="10" ref="C196:C259">LN(A196)</f>
        <v>4.007333185232471</v>
      </c>
      <c r="D196" s="1">
        <f aca="true" t="shared" si="11" ref="D196:D259">LN(B196)</f>
        <v>7.795646536334594</v>
      </c>
      <c r="I196" s="1"/>
      <c r="K196" s="1"/>
      <c r="L196" s="19">
        <f t="shared" si="9"/>
        <v>2237.436911858031</v>
      </c>
    </row>
    <row r="197" spans="1:12" ht="12.75">
      <c r="A197">
        <v>34.3</v>
      </c>
      <c r="B197" s="1">
        <v>580</v>
      </c>
      <c r="C197">
        <f t="shared" si="10"/>
        <v>3.535145354171894</v>
      </c>
      <c r="D197" s="1">
        <f t="shared" si="11"/>
        <v>6.363028103540465</v>
      </c>
      <c r="I197" s="1"/>
      <c r="K197" s="1"/>
      <c r="L197" s="19">
        <f t="shared" si="9"/>
        <v>477.2377482247497</v>
      </c>
    </row>
    <row r="198" spans="1:12" ht="12.75">
      <c r="A198">
        <v>35.5</v>
      </c>
      <c r="B198" s="1">
        <v>560</v>
      </c>
      <c r="C198">
        <f t="shared" si="10"/>
        <v>3.56953269648137</v>
      </c>
      <c r="D198" s="1">
        <f t="shared" si="11"/>
        <v>6.327936783729195</v>
      </c>
      <c r="I198" s="1"/>
      <c r="K198" s="1"/>
      <c r="L198" s="19">
        <f t="shared" si="9"/>
        <v>534.0745747147741</v>
      </c>
    </row>
    <row r="199" spans="1:12" ht="12.75">
      <c r="A199">
        <v>54.5</v>
      </c>
      <c r="B199" s="1">
        <v>2280</v>
      </c>
      <c r="C199">
        <f t="shared" si="10"/>
        <v>3.9982007016691985</v>
      </c>
      <c r="D199" s="1">
        <f t="shared" si="11"/>
        <v>7.731930721948486</v>
      </c>
      <c r="I199" s="1"/>
      <c r="K199" s="1"/>
      <c r="L199" s="19">
        <f t="shared" si="9"/>
        <v>2171.564942247056</v>
      </c>
    </row>
    <row r="200" spans="1:12" ht="12.75">
      <c r="A200">
        <v>56</v>
      </c>
      <c r="B200" s="1">
        <v>2360</v>
      </c>
      <c r="C200">
        <f t="shared" si="10"/>
        <v>4.02535169073515</v>
      </c>
      <c r="D200" s="1">
        <f t="shared" si="11"/>
        <v>7.7664168980196555</v>
      </c>
      <c r="I200" s="1"/>
      <c r="K200" s="1"/>
      <c r="L200" s="19">
        <f t="shared" si="9"/>
        <v>2373.3211564433727</v>
      </c>
    </row>
    <row r="201" spans="1:12" ht="12.75">
      <c r="A201">
        <v>55</v>
      </c>
      <c r="B201" s="1">
        <v>2210</v>
      </c>
      <c r="C201">
        <f t="shared" si="10"/>
        <v>4.007333185232471</v>
      </c>
      <c r="D201" s="1">
        <f t="shared" si="11"/>
        <v>7.700747794511798</v>
      </c>
      <c r="I201" s="1"/>
      <c r="K201" s="1"/>
      <c r="L201" s="19">
        <f t="shared" si="9"/>
        <v>2237.436911858031</v>
      </c>
    </row>
    <row r="202" spans="1:12" ht="12.75">
      <c r="A202">
        <v>56.5</v>
      </c>
      <c r="B202" s="1">
        <v>2740</v>
      </c>
      <c r="C202">
        <f t="shared" si="10"/>
        <v>4.034240638152395</v>
      </c>
      <c r="D202" s="1">
        <f t="shared" si="11"/>
        <v>7.9157131993821155</v>
      </c>
      <c r="I202" s="1"/>
      <c r="K202" s="1"/>
      <c r="L202" s="19">
        <f t="shared" si="9"/>
        <v>2443.3653087563357</v>
      </c>
    </row>
    <row r="203" spans="1:12" ht="12.75">
      <c r="A203">
        <v>64.5</v>
      </c>
      <c r="B203" s="1">
        <v>4250</v>
      </c>
      <c r="C203">
        <f t="shared" si="10"/>
        <v>4.1666652238017265</v>
      </c>
      <c r="D203" s="1">
        <f t="shared" si="11"/>
        <v>8.354674261918463</v>
      </c>
      <c r="I203" s="1"/>
      <c r="K203" s="1"/>
      <c r="L203" s="19">
        <f t="shared" si="9"/>
        <v>3768.548813778353</v>
      </c>
    </row>
    <row r="204" spans="1:12" ht="12.75">
      <c r="A204">
        <v>66.5</v>
      </c>
      <c r="B204" s="1">
        <v>4040</v>
      </c>
      <c r="C204">
        <f t="shared" si="10"/>
        <v>4.197201947661808</v>
      </c>
      <c r="D204" s="1">
        <f t="shared" si="11"/>
        <v>8.303999970955196</v>
      </c>
      <c r="I204" s="1"/>
      <c r="K204" s="1"/>
      <c r="L204" s="19">
        <f t="shared" si="9"/>
        <v>4164.5610128869475</v>
      </c>
    </row>
    <row r="205" spans="1:12" ht="12.75">
      <c r="A205">
        <v>61.5</v>
      </c>
      <c r="B205" s="1">
        <v>3470</v>
      </c>
      <c r="C205">
        <f t="shared" si="10"/>
        <v>4.119037174812473</v>
      </c>
      <c r="D205" s="1">
        <f t="shared" si="11"/>
        <v>8.151909872940905</v>
      </c>
      <c r="I205" s="1"/>
      <c r="K205" s="1"/>
      <c r="L205" s="19">
        <f t="shared" si="9"/>
        <v>3224.7120835969386</v>
      </c>
    </row>
    <row r="206" spans="1:12" ht="12.75">
      <c r="A206">
        <v>54.5</v>
      </c>
      <c r="B206" s="1">
        <v>2050</v>
      </c>
      <c r="C206">
        <f t="shared" si="10"/>
        <v>3.9982007016691985</v>
      </c>
      <c r="D206" s="1">
        <f t="shared" si="11"/>
        <v>7.6255950721324535</v>
      </c>
      <c r="I206" s="1"/>
      <c r="K206" s="1"/>
      <c r="L206" s="19">
        <f t="shared" si="9"/>
        <v>2171.564942247056</v>
      </c>
    </row>
    <row r="207" spans="1:12" ht="12.75">
      <c r="A207">
        <v>55.5</v>
      </c>
      <c r="B207" s="1">
        <v>2070</v>
      </c>
      <c r="C207">
        <f t="shared" si="10"/>
        <v>4.0163830207523885</v>
      </c>
      <c r="D207" s="1">
        <f t="shared" si="11"/>
        <v>7.635303886259415</v>
      </c>
      <c r="I207" s="1"/>
      <c r="K207" s="1"/>
      <c r="L207" s="19">
        <f t="shared" si="9"/>
        <v>2304.683676880348</v>
      </c>
    </row>
    <row r="208" spans="1:12" ht="12.75">
      <c r="A208">
        <v>58</v>
      </c>
      <c r="B208" s="1">
        <v>2840</v>
      </c>
      <c r="C208">
        <f t="shared" si="10"/>
        <v>4.060443010546419</v>
      </c>
      <c r="D208" s="1">
        <f t="shared" si="11"/>
        <v>7.951559331155252</v>
      </c>
      <c r="I208" s="1"/>
      <c r="K208" s="1"/>
      <c r="L208" s="19">
        <f t="shared" si="9"/>
        <v>2662.097965173112</v>
      </c>
    </row>
    <row r="209" spans="1:12" ht="12.75">
      <c r="A209">
        <v>57.5</v>
      </c>
      <c r="B209" s="1">
        <v>2840</v>
      </c>
      <c r="C209">
        <f t="shared" si="10"/>
        <v>4.051784947803305</v>
      </c>
      <c r="D209" s="1">
        <f t="shared" si="11"/>
        <v>7.951559331155252</v>
      </c>
      <c r="I209" s="1"/>
      <c r="K209" s="1"/>
      <c r="L209" s="19">
        <f t="shared" si="9"/>
        <v>2587.737658346801</v>
      </c>
    </row>
    <row r="210" spans="1:12" ht="12.75">
      <c r="A210">
        <v>69</v>
      </c>
      <c r="B210" s="1">
        <v>4325</v>
      </c>
      <c r="C210">
        <f t="shared" si="10"/>
        <v>4.23410650459726</v>
      </c>
      <c r="D210" s="1">
        <f t="shared" si="11"/>
        <v>8.37216741936598</v>
      </c>
      <c r="I210" s="1"/>
      <c r="K210" s="1"/>
      <c r="L210" s="19">
        <f t="shared" si="9"/>
        <v>4699.087201181994</v>
      </c>
    </row>
    <row r="211" spans="1:12" ht="12.75">
      <c r="A211">
        <v>54.6</v>
      </c>
      <c r="B211" s="1">
        <v>1860</v>
      </c>
      <c r="C211">
        <f t="shared" si="10"/>
        <v>4.000033882750859</v>
      </c>
      <c r="D211" s="1">
        <f t="shared" si="11"/>
        <v>7.528331766707247</v>
      </c>
      <c r="I211" s="1"/>
      <c r="K211" s="1"/>
      <c r="L211" s="19">
        <f t="shared" si="9"/>
        <v>2184.630115334891</v>
      </c>
    </row>
    <row r="212" spans="1:12" ht="12.75">
      <c r="A212">
        <v>58</v>
      </c>
      <c r="B212" s="1">
        <v>2750</v>
      </c>
      <c r="C212">
        <f t="shared" si="10"/>
        <v>4.060443010546419</v>
      </c>
      <c r="D212" s="1">
        <f t="shared" si="11"/>
        <v>7.919356190660617</v>
      </c>
      <c r="I212" s="1"/>
      <c r="K212" s="1"/>
      <c r="L212" s="19">
        <f t="shared" si="9"/>
        <v>2662.097965173112</v>
      </c>
    </row>
    <row r="213" spans="1:12" ht="12.75">
      <c r="A213">
        <v>62.2</v>
      </c>
      <c r="B213" s="1">
        <v>3110</v>
      </c>
      <c r="C213">
        <f t="shared" si="10"/>
        <v>4.130354999745133</v>
      </c>
      <c r="D213" s="1">
        <f t="shared" si="11"/>
        <v>8.04237800517328</v>
      </c>
      <c r="I213" s="1"/>
      <c r="K213" s="1"/>
      <c r="L213" s="19">
        <f t="shared" si="9"/>
        <v>3346.373893987898</v>
      </c>
    </row>
    <row r="214" spans="1:12" ht="12.75">
      <c r="A214">
        <v>57.5</v>
      </c>
      <c r="B214" s="1">
        <v>2445</v>
      </c>
      <c r="C214">
        <f t="shared" si="10"/>
        <v>4.051784947803305</v>
      </c>
      <c r="D214" s="1">
        <f t="shared" si="11"/>
        <v>7.801800401908973</v>
      </c>
      <c r="I214" s="1"/>
      <c r="K214" s="1"/>
      <c r="L214" s="19">
        <f t="shared" si="9"/>
        <v>2587.737658346801</v>
      </c>
    </row>
    <row r="215" spans="1:12" ht="12.75">
      <c r="A215">
        <v>55.6</v>
      </c>
      <c r="B215" s="1">
        <v>2484.63</v>
      </c>
      <c r="C215">
        <f t="shared" si="10"/>
        <v>4.018183201256536</v>
      </c>
      <c r="D215" s="1">
        <f t="shared" si="11"/>
        <v>7.817879034084852</v>
      </c>
      <c r="I215" s="1"/>
      <c r="K215" s="1"/>
      <c r="L215" s="19">
        <f t="shared" si="9"/>
        <v>2318.2994055281265</v>
      </c>
    </row>
    <row r="216" spans="1:12" ht="12.75">
      <c r="A216">
        <v>38.4</v>
      </c>
      <c r="B216" s="1">
        <v>670</v>
      </c>
      <c r="C216">
        <f t="shared" si="10"/>
        <v>3.648057459593681</v>
      </c>
      <c r="D216" s="1">
        <f t="shared" si="11"/>
        <v>6.507277712385012</v>
      </c>
      <c r="I216" s="1"/>
      <c r="K216" s="1"/>
      <c r="L216" s="19">
        <f t="shared" si="9"/>
        <v>690.54464518654</v>
      </c>
    </row>
    <row r="217" spans="1:12" ht="12.75">
      <c r="A217">
        <v>39.2</v>
      </c>
      <c r="B217" s="1">
        <v>730</v>
      </c>
      <c r="C217">
        <f t="shared" si="10"/>
        <v>3.6686767467964168</v>
      </c>
      <c r="D217" s="1">
        <f t="shared" si="11"/>
        <v>6.593044534142437</v>
      </c>
      <c r="I217" s="1"/>
      <c r="K217" s="1"/>
      <c r="L217" s="19">
        <f t="shared" si="9"/>
        <v>738.7430177932223</v>
      </c>
    </row>
    <row r="218" spans="1:12" ht="12.75">
      <c r="A218">
        <v>59.5</v>
      </c>
      <c r="B218" s="1">
        <v>2690</v>
      </c>
      <c r="C218">
        <f t="shared" si="10"/>
        <v>4.085976312551584</v>
      </c>
      <c r="D218" s="1">
        <f t="shared" si="11"/>
        <v>7.897296472595885</v>
      </c>
      <c r="I218" s="1"/>
      <c r="K218" s="1"/>
      <c r="L218" s="19">
        <f t="shared" si="9"/>
        <v>2894.0688708951307</v>
      </c>
    </row>
    <row r="219" spans="1:12" ht="12.75">
      <c r="A219">
        <v>61</v>
      </c>
      <c r="B219" s="1">
        <v>3370</v>
      </c>
      <c r="C219">
        <f t="shared" si="10"/>
        <v>4.110873864173311</v>
      </c>
      <c r="D219" s="1">
        <f t="shared" si="11"/>
        <v>8.122668023346407</v>
      </c>
      <c r="I219" s="1"/>
      <c r="K219" s="1"/>
      <c r="L219" s="19">
        <f t="shared" si="9"/>
        <v>3139.7150816565345</v>
      </c>
    </row>
    <row r="220" spans="1:12" ht="12.75">
      <c r="A220">
        <v>68.3</v>
      </c>
      <c r="B220" s="1">
        <v>4710</v>
      </c>
      <c r="C220">
        <f t="shared" si="10"/>
        <v>4.223909766576744</v>
      </c>
      <c r="D220" s="1">
        <f t="shared" si="11"/>
        <v>8.457443187010464</v>
      </c>
      <c r="I220" s="1"/>
      <c r="K220" s="1"/>
      <c r="L220" s="19">
        <f t="shared" si="9"/>
        <v>4544.887508494016</v>
      </c>
    </row>
    <row r="221" spans="1:12" ht="12.75">
      <c r="A221">
        <v>57</v>
      </c>
      <c r="B221" s="1">
        <v>2365</v>
      </c>
      <c r="C221">
        <f t="shared" si="10"/>
        <v>4.04305126783455</v>
      </c>
      <c r="D221" s="1">
        <f t="shared" si="11"/>
        <v>7.768533300926033</v>
      </c>
      <c r="I221" s="1"/>
      <c r="K221" s="1"/>
      <c r="L221" s="19">
        <f t="shared" si="9"/>
        <v>2514.832130854117</v>
      </c>
    </row>
    <row r="222" spans="1:12" ht="12.75">
      <c r="A222">
        <v>51.5</v>
      </c>
      <c r="B222" s="1">
        <v>1825</v>
      </c>
      <c r="C222">
        <f t="shared" si="10"/>
        <v>3.9415818076696905</v>
      </c>
      <c r="D222" s="1">
        <f t="shared" si="11"/>
        <v>7.509335266016592</v>
      </c>
      <c r="I222" s="1"/>
      <c r="K222" s="1"/>
      <c r="L222" s="19">
        <f t="shared" si="9"/>
        <v>1804.317347001123</v>
      </c>
    </row>
    <row r="223" spans="1:12" ht="12.75">
      <c r="A223">
        <v>53.8</v>
      </c>
      <c r="B223" s="1">
        <v>2070</v>
      </c>
      <c r="C223">
        <f t="shared" si="10"/>
        <v>3.9852734671677386</v>
      </c>
      <c r="D223" s="1">
        <f t="shared" si="11"/>
        <v>7.635303886259415</v>
      </c>
      <c r="I223" s="1"/>
      <c r="K223" s="1"/>
      <c r="L223" s="19">
        <f t="shared" si="9"/>
        <v>2081.6236134942633</v>
      </c>
    </row>
    <row r="224" spans="1:12" ht="12.75">
      <c r="A224">
        <v>60</v>
      </c>
      <c r="B224" s="1">
        <v>3204</v>
      </c>
      <c r="C224">
        <f t="shared" si="10"/>
        <v>4.0943445622221</v>
      </c>
      <c r="D224" s="1">
        <f t="shared" si="11"/>
        <v>8.07215530818825</v>
      </c>
      <c r="I224" s="1"/>
      <c r="K224" s="1"/>
      <c r="L224" s="19">
        <f t="shared" si="9"/>
        <v>2974.4097925902497</v>
      </c>
    </row>
    <row r="225" spans="1:12" ht="12.75">
      <c r="A225">
        <v>59.2</v>
      </c>
      <c r="B225" s="1">
        <v>2946</v>
      </c>
      <c r="C225">
        <f t="shared" si="10"/>
        <v>4.0809215418899605</v>
      </c>
      <c r="D225" s="1">
        <f t="shared" si="11"/>
        <v>7.988203597022576</v>
      </c>
      <c r="I225" s="1"/>
      <c r="K225" s="1"/>
      <c r="L225" s="19">
        <f t="shared" si="9"/>
        <v>2846.594694817965</v>
      </c>
    </row>
    <row r="226" spans="1:12" ht="12.75">
      <c r="A226">
        <v>58.2</v>
      </c>
      <c r="B226" s="1">
        <v>2425</v>
      </c>
      <c r="C226">
        <f t="shared" si="10"/>
        <v>4.063885354737392</v>
      </c>
      <c r="D226" s="1">
        <f t="shared" si="11"/>
        <v>7.793586803371584</v>
      </c>
      <c r="I226" s="1"/>
      <c r="K226" s="1"/>
      <c r="L226" s="19">
        <f t="shared" si="9"/>
        <v>2692.253033936343</v>
      </c>
    </row>
    <row r="227" spans="1:12" ht="12.75">
      <c r="A227">
        <v>55.5</v>
      </c>
      <c r="B227" s="1">
        <v>2425</v>
      </c>
      <c r="C227">
        <f t="shared" si="10"/>
        <v>4.0163830207523885</v>
      </c>
      <c r="D227" s="1">
        <f t="shared" si="11"/>
        <v>7.793586803371584</v>
      </c>
      <c r="I227" s="1"/>
      <c r="K227" s="1"/>
      <c r="L227" s="19">
        <f t="shared" si="9"/>
        <v>2304.683676880348</v>
      </c>
    </row>
    <row r="228" spans="1:12" ht="12.75">
      <c r="A228">
        <v>57.4</v>
      </c>
      <c r="B228" s="1">
        <v>2517</v>
      </c>
      <c r="C228">
        <f t="shared" si="10"/>
        <v>4.050044303325521</v>
      </c>
      <c r="D228" s="1">
        <f t="shared" si="11"/>
        <v>7.830822995135316</v>
      </c>
      <c r="I228" s="1"/>
      <c r="K228" s="1"/>
      <c r="L228" s="19">
        <f t="shared" si="9"/>
        <v>2573.0406854175794</v>
      </c>
    </row>
    <row r="229" spans="1:12" ht="12.75">
      <c r="A229">
        <v>58.8</v>
      </c>
      <c r="B229" s="1">
        <v>2701</v>
      </c>
      <c r="C229">
        <f t="shared" si="10"/>
        <v>4.074141854904581</v>
      </c>
      <c r="D229" s="1">
        <f t="shared" si="11"/>
        <v>7.901377353792616</v>
      </c>
      <c r="I229" s="1"/>
      <c r="K229" s="1"/>
      <c r="L229" s="19">
        <f t="shared" si="9"/>
        <v>2784.1406268990154</v>
      </c>
    </row>
    <row r="230" spans="1:12" ht="12.75">
      <c r="A230">
        <v>64.4</v>
      </c>
      <c r="B230" s="1">
        <v>4001</v>
      </c>
      <c r="C230">
        <f t="shared" si="10"/>
        <v>4.165113633110308</v>
      </c>
      <c r="D230" s="1">
        <f t="shared" si="11"/>
        <v>8.294299608857235</v>
      </c>
      <c r="I230" s="1"/>
      <c r="K230" s="1"/>
      <c r="L230" s="19">
        <f t="shared" si="9"/>
        <v>3749.4642124700076</v>
      </c>
    </row>
    <row r="231" spans="1:12" ht="12.75">
      <c r="A231">
        <v>60</v>
      </c>
      <c r="B231" s="1">
        <v>3005</v>
      </c>
      <c r="C231">
        <f t="shared" si="10"/>
        <v>4.0943445622221</v>
      </c>
      <c r="D231" s="1">
        <f t="shared" si="11"/>
        <v>8.008032846969307</v>
      </c>
      <c r="I231" s="1"/>
      <c r="K231" s="1"/>
      <c r="L231" s="19">
        <f t="shared" si="9"/>
        <v>2974.4097925902497</v>
      </c>
    </row>
    <row r="232" spans="1:12" ht="12.75">
      <c r="A232">
        <v>61.5</v>
      </c>
      <c r="B232" s="1">
        <v>2752</v>
      </c>
      <c r="C232">
        <f t="shared" si="10"/>
        <v>4.119037174812473</v>
      </c>
      <c r="D232" s="1">
        <f t="shared" si="11"/>
        <v>7.920083199053234</v>
      </c>
      <c r="I232" s="1"/>
      <c r="K232" s="1"/>
      <c r="L232" s="19">
        <f t="shared" si="9"/>
        <v>3224.7120835969386</v>
      </c>
    </row>
    <row r="233" spans="1:12" ht="12.75">
      <c r="A233">
        <v>59</v>
      </c>
      <c r="B233" s="1">
        <v>3037</v>
      </c>
      <c r="C233">
        <f t="shared" si="10"/>
        <v>4.07753744390572</v>
      </c>
      <c r="D233" s="1">
        <f t="shared" si="11"/>
        <v>8.01862546504575</v>
      </c>
      <c r="I233" s="1"/>
      <c r="K233" s="1"/>
      <c r="L233" s="19">
        <f t="shared" si="9"/>
        <v>2815.247402770952</v>
      </c>
    </row>
    <row r="234" spans="1:12" ht="12.75">
      <c r="A234">
        <v>59.3</v>
      </c>
      <c r="B234" s="1">
        <v>2810</v>
      </c>
      <c r="C234">
        <f t="shared" si="10"/>
        <v>4.08260930600368</v>
      </c>
      <c r="D234" s="1">
        <f t="shared" si="11"/>
        <v>7.940939762327791</v>
      </c>
      <c r="I234" s="1"/>
      <c r="K234" s="1"/>
      <c r="L234" s="19">
        <f t="shared" si="9"/>
        <v>2862.358858643711</v>
      </c>
    </row>
    <row r="235" spans="1:12" ht="12.75">
      <c r="A235">
        <v>61.5</v>
      </c>
      <c r="B235" s="1">
        <v>3227</v>
      </c>
      <c r="C235">
        <f t="shared" si="10"/>
        <v>4.119037174812473</v>
      </c>
      <c r="D235" s="1">
        <f t="shared" si="11"/>
        <v>8.079308192051961</v>
      </c>
      <c r="I235" s="1"/>
      <c r="K235" s="1"/>
      <c r="L235" s="19">
        <f t="shared" si="9"/>
        <v>3224.7120835969386</v>
      </c>
    </row>
    <row r="236" spans="1:12" ht="12.75">
      <c r="A236">
        <v>55.5</v>
      </c>
      <c r="B236" s="1">
        <v>2234</v>
      </c>
      <c r="C236">
        <f t="shared" si="10"/>
        <v>4.0163830207523885</v>
      </c>
      <c r="D236" s="1">
        <f t="shared" si="11"/>
        <v>7.711548979629146</v>
      </c>
      <c r="I236" s="1"/>
      <c r="K236" s="1"/>
      <c r="L236" s="19">
        <f t="shared" si="9"/>
        <v>2304.683676880348</v>
      </c>
    </row>
    <row r="237" spans="1:12" ht="12.75">
      <c r="A237">
        <v>63</v>
      </c>
      <c r="B237" s="1">
        <v>3398</v>
      </c>
      <c r="C237">
        <f t="shared" si="10"/>
        <v>4.143134726391533</v>
      </c>
      <c r="D237" s="1">
        <f t="shared" si="11"/>
        <v>8.130942302231878</v>
      </c>
      <c r="I237" s="1"/>
      <c r="K237" s="1"/>
      <c r="L237" s="19">
        <f t="shared" si="9"/>
        <v>3489.2770926151766</v>
      </c>
    </row>
    <row r="238" spans="1:12" ht="12.75">
      <c r="A238">
        <v>59</v>
      </c>
      <c r="B238" s="1">
        <v>2596</v>
      </c>
      <c r="C238">
        <f t="shared" si="10"/>
        <v>4.07753744390572</v>
      </c>
      <c r="D238" s="1">
        <f t="shared" si="11"/>
        <v>7.86172707782398</v>
      </c>
      <c r="I238" s="1"/>
      <c r="K238" s="1"/>
      <c r="L238" s="19">
        <f t="shared" si="9"/>
        <v>2815.247402770952</v>
      </c>
    </row>
    <row r="239" spans="1:12" ht="12.75">
      <c r="A239">
        <v>56</v>
      </c>
      <c r="B239" s="1">
        <v>2340</v>
      </c>
      <c r="C239">
        <f t="shared" si="10"/>
        <v>4.02535169073515</v>
      </c>
      <c r="D239" s="1">
        <f t="shared" si="11"/>
        <v>7.757906208351747</v>
      </c>
      <c r="I239" s="1"/>
      <c r="K239" s="1"/>
      <c r="L239" s="19">
        <f t="shared" si="9"/>
        <v>2373.3211564433727</v>
      </c>
    </row>
    <row r="240" spans="1:12" ht="12.75">
      <c r="A240">
        <v>57.1</v>
      </c>
      <c r="B240" s="1">
        <v>2940</v>
      </c>
      <c r="C240">
        <f t="shared" si="10"/>
        <v>4.044804116661965</v>
      </c>
      <c r="D240" s="1">
        <f t="shared" si="11"/>
        <v>7.986164860332727</v>
      </c>
      <c r="I240" s="1"/>
      <c r="K240" s="1"/>
      <c r="L240" s="19">
        <f t="shared" si="9"/>
        <v>2529.2976261054073</v>
      </c>
    </row>
    <row r="241" spans="1:12" ht="12.75">
      <c r="A241">
        <v>28.4</v>
      </c>
      <c r="B241" s="1">
        <v>251.5</v>
      </c>
      <c r="C241">
        <f t="shared" si="10"/>
        <v>3.3463891451671604</v>
      </c>
      <c r="D241" s="1">
        <f t="shared" si="11"/>
        <v>5.527442989539794</v>
      </c>
      <c r="I241" s="1"/>
      <c r="K241" s="1"/>
      <c r="L241" s="19">
        <f t="shared" si="9"/>
        <v>257.3341258667601</v>
      </c>
    </row>
    <row r="242" spans="1:12" ht="12.75">
      <c r="A242">
        <v>61</v>
      </c>
      <c r="B242" s="1">
        <v>3500</v>
      </c>
      <c r="C242">
        <f t="shared" si="10"/>
        <v>4.110873864173311</v>
      </c>
      <c r="D242" s="1">
        <f t="shared" si="11"/>
        <v>8.160518247477505</v>
      </c>
      <c r="I242" s="1"/>
      <c r="K242" s="1"/>
      <c r="L242" s="19">
        <f t="shared" si="9"/>
        <v>3139.7150816565345</v>
      </c>
    </row>
    <row r="243" spans="1:12" ht="12.75">
      <c r="A243">
        <v>29.2</v>
      </c>
      <c r="B243" s="1">
        <v>270</v>
      </c>
      <c r="C243">
        <f t="shared" si="10"/>
        <v>3.374168709274236</v>
      </c>
      <c r="D243" s="1">
        <f t="shared" si="11"/>
        <v>5.598421958998375</v>
      </c>
      <c r="I243" s="1"/>
      <c r="K243" s="1"/>
      <c r="L243" s="19">
        <f t="shared" si="9"/>
        <v>281.8216326683987</v>
      </c>
    </row>
    <row r="244" spans="1:12" ht="12.75">
      <c r="A244">
        <v>29.8</v>
      </c>
      <c r="B244" s="1">
        <v>270</v>
      </c>
      <c r="C244">
        <f t="shared" si="10"/>
        <v>3.3945083935113587</v>
      </c>
      <c r="D244" s="1">
        <f t="shared" si="11"/>
        <v>5.598421958998375</v>
      </c>
      <c r="I244" s="1"/>
      <c r="K244" s="1"/>
      <c r="L244" s="19">
        <f t="shared" si="9"/>
        <v>301.2164016262418</v>
      </c>
    </row>
    <row r="245" spans="1:12" ht="12.75">
      <c r="A245">
        <v>30.8</v>
      </c>
      <c r="B245" s="1">
        <v>300</v>
      </c>
      <c r="C245">
        <f t="shared" si="10"/>
        <v>3.427514689979529</v>
      </c>
      <c r="D245" s="1">
        <f t="shared" si="11"/>
        <v>5.703782474656201</v>
      </c>
      <c r="I245" s="1"/>
      <c r="K245" s="1"/>
      <c r="L245" s="19">
        <f t="shared" si="9"/>
        <v>335.57002237068497</v>
      </c>
    </row>
    <row r="246" spans="1:12" ht="12.75">
      <c r="A246">
        <v>28.5</v>
      </c>
      <c r="B246" s="1">
        <v>280</v>
      </c>
      <c r="C246">
        <f t="shared" si="10"/>
        <v>3.349904087274605</v>
      </c>
      <c r="D246" s="1">
        <f t="shared" si="11"/>
        <v>5.634789603169249</v>
      </c>
      <c r="I246" s="1"/>
      <c r="K246" s="1"/>
      <c r="L246" s="19">
        <f t="shared" si="9"/>
        <v>260.310922999034</v>
      </c>
    </row>
    <row r="247" spans="1:12" ht="12.75">
      <c r="A247">
        <v>28.6</v>
      </c>
      <c r="B247" s="1">
        <v>241</v>
      </c>
      <c r="C247">
        <f t="shared" si="10"/>
        <v>3.353406717825807</v>
      </c>
      <c r="D247" s="1">
        <f t="shared" si="11"/>
        <v>5.484796933490655</v>
      </c>
      <c r="I247" s="1"/>
      <c r="K247" s="1"/>
      <c r="L247" s="19">
        <f t="shared" si="9"/>
        <v>263.3115474095593</v>
      </c>
    </row>
    <row r="248" spans="1:12" ht="12.75">
      <c r="A248">
        <v>30</v>
      </c>
      <c r="B248" s="1">
        <v>262</v>
      </c>
      <c r="C248">
        <f t="shared" si="10"/>
        <v>3.4011973816621555</v>
      </c>
      <c r="D248" s="1">
        <f t="shared" si="11"/>
        <v>5.568344503761097</v>
      </c>
      <c r="I248" s="1"/>
      <c r="K248" s="1"/>
      <c r="L248" s="19">
        <f t="shared" si="9"/>
        <v>307.8819253925976</v>
      </c>
    </row>
    <row r="249" spans="1:12" ht="12.75">
      <c r="A249">
        <v>29</v>
      </c>
      <c r="B249" s="1">
        <v>284</v>
      </c>
      <c r="C249">
        <f t="shared" si="10"/>
        <v>3.367295829986474</v>
      </c>
      <c r="D249" s="1">
        <f t="shared" si="11"/>
        <v>5.648974238161206</v>
      </c>
      <c r="I249" s="1"/>
      <c r="K249" s="1"/>
      <c r="L249" s="19">
        <f t="shared" si="9"/>
        <v>275.55444752199315</v>
      </c>
    </row>
    <row r="250" spans="1:12" ht="12.75">
      <c r="A250">
        <v>56.6</v>
      </c>
      <c r="B250" s="1">
        <v>2735</v>
      </c>
      <c r="C250">
        <f t="shared" si="10"/>
        <v>4.036008985209137</v>
      </c>
      <c r="D250" s="1">
        <f t="shared" si="11"/>
        <v>7.913886714856082</v>
      </c>
      <c r="I250" s="1"/>
      <c r="K250" s="1"/>
      <c r="L250" s="19">
        <f t="shared" si="9"/>
        <v>2457.5443470074943</v>
      </c>
    </row>
    <row r="251" spans="1:12" ht="12.75">
      <c r="A251">
        <v>55.9</v>
      </c>
      <c r="B251" s="1">
        <v>2240</v>
      </c>
      <c r="C251">
        <f t="shared" si="10"/>
        <v>4.023564380161053</v>
      </c>
      <c r="D251" s="1">
        <f t="shared" si="11"/>
        <v>7.7142311448490855</v>
      </c>
      <c r="I251" s="1"/>
      <c r="K251" s="1"/>
      <c r="L251" s="19">
        <f t="shared" si="9"/>
        <v>2359.481637934152</v>
      </c>
    </row>
    <row r="252" spans="1:12" ht="12.75">
      <c r="A252">
        <v>56</v>
      </c>
      <c r="B252" s="1">
        <v>2175.58</v>
      </c>
      <c r="C252">
        <f t="shared" si="10"/>
        <v>4.02535169073515</v>
      </c>
      <c r="D252" s="1">
        <f t="shared" si="11"/>
        <v>7.685050574640215</v>
      </c>
      <c r="I252" s="1"/>
      <c r="K252" s="1"/>
      <c r="L252" s="19">
        <f t="shared" si="9"/>
        <v>2373.3211564433727</v>
      </c>
    </row>
    <row r="253" spans="1:12" ht="12.75">
      <c r="A253">
        <v>40.8</v>
      </c>
      <c r="B253" s="1">
        <v>843.68</v>
      </c>
      <c r="C253">
        <f t="shared" si="10"/>
        <v>3.708682081410116</v>
      </c>
      <c r="D253" s="1">
        <f t="shared" si="11"/>
        <v>6.73777327578216</v>
      </c>
      <c r="I253" s="1"/>
      <c r="K253" s="1"/>
      <c r="L253" s="19">
        <f t="shared" si="9"/>
        <v>842.0620850962259</v>
      </c>
    </row>
    <row r="254" spans="1:12" ht="12.75">
      <c r="A254">
        <v>39.7</v>
      </c>
      <c r="B254" s="1">
        <v>780</v>
      </c>
      <c r="C254">
        <f t="shared" si="10"/>
        <v>3.681351187693145</v>
      </c>
      <c r="D254" s="1">
        <f t="shared" si="11"/>
        <v>6.659293919683638</v>
      </c>
      <c r="I254" s="1"/>
      <c r="K254" s="1"/>
      <c r="L254" s="19">
        <f t="shared" si="9"/>
        <v>770.0248939667604</v>
      </c>
    </row>
    <row r="255" spans="1:12" ht="12.75">
      <c r="A255">
        <v>37.9</v>
      </c>
      <c r="B255" s="1">
        <v>620</v>
      </c>
      <c r="C255">
        <f t="shared" si="10"/>
        <v>3.634951112088381</v>
      </c>
      <c r="D255" s="1">
        <f t="shared" si="11"/>
        <v>6.429719478039138</v>
      </c>
      <c r="I255" s="1"/>
      <c r="K255" s="1"/>
      <c r="L255" s="19">
        <f t="shared" si="9"/>
        <v>661.555999389335</v>
      </c>
    </row>
    <row r="256" spans="1:12" ht="12.75">
      <c r="A256">
        <v>39.9</v>
      </c>
      <c r="B256" s="1">
        <v>687</v>
      </c>
      <c r="C256">
        <f t="shared" si="10"/>
        <v>3.686376323895818</v>
      </c>
      <c r="D256" s="1">
        <f t="shared" si="11"/>
        <v>6.532334292222349</v>
      </c>
      <c r="I256" s="1"/>
      <c r="K256" s="1"/>
      <c r="L256" s="19">
        <f t="shared" si="9"/>
        <v>782.7910995301734</v>
      </c>
    </row>
    <row r="257" spans="1:12" ht="12.75">
      <c r="A257">
        <v>38.6</v>
      </c>
      <c r="B257" s="1">
        <v>653</v>
      </c>
      <c r="C257">
        <f t="shared" si="10"/>
        <v>3.653252276470785</v>
      </c>
      <c r="D257" s="1">
        <f t="shared" si="11"/>
        <v>6.481577129276431</v>
      </c>
      <c r="I257" s="1"/>
      <c r="K257" s="1"/>
      <c r="L257" s="19">
        <f t="shared" si="9"/>
        <v>702.383021351977</v>
      </c>
    </row>
    <row r="258" spans="1:12" ht="12.75">
      <c r="A258">
        <v>53.2</v>
      </c>
      <c r="B258" s="1">
        <v>2039.75</v>
      </c>
      <c r="C258">
        <f t="shared" si="10"/>
        <v>3.9740583963475986</v>
      </c>
      <c r="D258" s="1">
        <f t="shared" si="11"/>
        <v>7.620582530308909</v>
      </c>
      <c r="I258" s="1"/>
      <c r="K258" s="1"/>
      <c r="L258" s="19">
        <f t="shared" si="9"/>
        <v>2006.6180241633688</v>
      </c>
    </row>
    <row r="259" spans="1:12" ht="12.75">
      <c r="A259">
        <v>49.1</v>
      </c>
      <c r="B259" s="1">
        <v>1558.25</v>
      </c>
      <c r="C259">
        <f t="shared" si="10"/>
        <v>3.893859034800475</v>
      </c>
      <c r="D259" s="1">
        <f t="shared" si="11"/>
        <v>7.35131867568896</v>
      </c>
      <c r="I259" s="1"/>
      <c r="K259" s="1"/>
      <c r="L259" s="19">
        <f aca="true" t="shared" si="12" ref="L259:L274">$J$3*(A259^$K$3)</f>
        <v>1543.4590600714948</v>
      </c>
    </row>
    <row r="260" spans="1:12" ht="12.75">
      <c r="A260">
        <v>30.1</v>
      </c>
      <c r="B260" s="1">
        <v>332.2</v>
      </c>
      <c r="C260">
        <f aca="true" t="shared" si="13" ref="C260:C274">LN(A260)</f>
        <v>3.40452517175483</v>
      </c>
      <c r="D260" s="1">
        <f aca="true" t="shared" si="14" ref="D260:D274">LN(B260)</f>
        <v>5.8057371971791945</v>
      </c>
      <c r="I260" s="1"/>
      <c r="K260" s="1"/>
      <c r="L260" s="19">
        <f t="shared" si="12"/>
        <v>311.25278426548346</v>
      </c>
    </row>
    <row r="261" spans="1:12" ht="12.75">
      <c r="A261">
        <v>31.5</v>
      </c>
      <c r="B261" s="1">
        <v>335.73</v>
      </c>
      <c r="C261">
        <f t="shared" si="13"/>
        <v>3.449987545831587</v>
      </c>
      <c r="D261" s="1">
        <f t="shared" si="14"/>
        <v>5.816307265498046</v>
      </c>
      <c r="I261" s="1"/>
      <c r="K261" s="1"/>
      <c r="L261" s="19">
        <f t="shared" si="12"/>
        <v>361.17597251692337</v>
      </c>
    </row>
    <row r="262" spans="1:12" ht="12.75">
      <c r="A262">
        <v>31.3</v>
      </c>
      <c r="B262" s="1">
        <v>380</v>
      </c>
      <c r="C262">
        <f t="shared" si="13"/>
        <v>3.4436180975461075</v>
      </c>
      <c r="D262" s="1">
        <f t="shared" si="14"/>
        <v>5.940171252720432</v>
      </c>
      <c r="I262" s="1"/>
      <c r="K262" s="1"/>
      <c r="L262" s="19">
        <f t="shared" si="12"/>
        <v>353.7263105860409</v>
      </c>
    </row>
    <row r="263" spans="1:12" ht="12.75">
      <c r="A263">
        <v>52.7</v>
      </c>
      <c r="B263" s="1">
        <v>1910</v>
      </c>
      <c r="C263">
        <f t="shared" si="13"/>
        <v>3.9646154555473165</v>
      </c>
      <c r="D263" s="1">
        <f t="shared" si="14"/>
        <v>7.554858521040676</v>
      </c>
      <c r="I263" s="1"/>
      <c r="K263" s="1"/>
      <c r="L263" s="19">
        <f t="shared" si="12"/>
        <v>1945.56411830254</v>
      </c>
    </row>
    <row r="264" spans="1:12" ht="12.75">
      <c r="A264">
        <v>58.2</v>
      </c>
      <c r="B264" s="1">
        <v>2640</v>
      </c>
      <c r="C264">
        <f t="shared" si="13"/>
        <v>4.063885354737392</v>
      </c>
      <c r="D264" s="1">
        <f t="shared" si="14"/>
        <v>7.878534196140362</v>
      </c>
      <c r="I264" s="1"/>
      <c r="K264" s="1"/>
      <c r="L264" s="19">
        <f t="shared" si="12"/>
        <v>2692.253033936343</v>
      </c>
    </row>
    <row r="265" spans="1:12" ht="12.75">
      <c r="A265">
        <v>48.5</v>
      </c>
      <c r="B265" s="1">
        <v>1800</v>
      </c>
      <c r="C265">
        <f t="shared" si="13"/>
        <v>3.8815637979434374</v>
      </c>
      <c r="D265" s="1">
        <f t="shared" si="14"/>
        <v>7.495541943884256</v>
      </c>
      <c r="I265" s="1"/>
      <c r="K265" s="1"/>
      <c r="L265" s="19">
        <f t="shared" si="12"/>
        <v>1482.595292116112</v>
      </c>
    </row>
    <row r="266" spans="1:12" ht="12.75">
      <c r="A266">
        <v>49.5</v>
      </c>
      <c r="B266" s="1">
        <v>1724.5</v>
      </c>
      <c r="C266">
        <f t="shared" si="13"/>
        <v>3.901972669574645</v>
      </c>
      <c r="D266" s="1">
        <f t="shared" si="14"/>
        <v>7.452692432376896</v>
      </c>
      <c r="I266" s="1"/>
      <c r="K266" s="1"/>
      <c r="L266" s="19">
        <f t="shared" si="12"/>
        <v>1584.9852571522174</v>
      </c>
    </row>
    <row r="267" spans="1:12" ht="12.75">
      <c r="A267">
        <v>49</v>
      </c>
      <c r="B267" s="1">
        <v>1670</v>
      </c>
      <c r="C267">
        <f t="shared" si="13"/>
        <v>3.8918202981106265</v>
      </c>
      <c r="D267" s="1">
        <f t="shared" si="14"/>
        <v>7.4205789054108005</v>
      </c>
      <c r="I267" s="1"/>
      <c r="K267" s="1"/>
      <c r="L267" s="19">
        <f t="shared" si="12"/>
        <v>1533.1968184262757</v>
      </c>
    </row>
    <row r="268" spans="1:12" ht="12.75">
      <c r="A268">
        <v>49</v>
      </c>
      <c r="B268" s="1">
        <v>1650</v>
      </c>
      <c r="C268">
        <f t="shared" si="13"/>
        <v>3.8918202981106265</v>
      </c>
      <c r="D268" s="1">
        <f t="shared" si="14"/>
        <v>7.408530566894626</v>
      </c>
      <c r="I268" s="1"/>
      <c r="K268" s="1"/>
      <c r="L268" s="19">
        <f t="shared" si="12"/>
        <v>1533.1968184262757</v>
      </c>
    </row>
    <row r="269" spans="1:12" ht="12.75">
      <c r="A269">
        <v>49.5</v>
      </c>
      <c r="B269" s="1">
        <v>1610</v>
      </c>
      <c r="C269">
        <f t="shared" si="13"/>
        <v>3.901972669574645</v>
      </c>
      <c r="D269" s="1">
        <f t="shared" si="14"/>
        <v>7.383989457978509</v>
      </c>
      <c r="I269" s="1"/>
      <c r="K269" s="1"/>
      <c r="L269" s="19">
        <f t="shared" si="12"/>
        <v>1584.9852571522174</v>
      </c>
    </row>
    <row r="270" spans="1:12" ht="12.75">
      <c r="A270">
        <v>49.5</v>
      </c>
      <c r="B270" s="1">
        <v>1620</v>
      </c>
      <c r="C270">
        <f t="shared" si="13"/>
        <v>3.901972669574645</v>
      </c>
      <c r="D270" s="1">
        <f t="shared" si="14"/>
        <v>7.3901814282264295</v>
      </c>
      <c r="I270" s="1"/>
      <c r="K270" s="1"/>
      <c r="L270" s="19">
        <f t="shared" si="12"/>
        <v>1584.9852571522174</v>
      </c>
    </row>
    <row r="271" spans="1:12" ht="12.75">
      <c r="A271">
        <v>49.8</v>
      </c>
      <c r="B271" s="1">
        <v>810</v>
      </c>
      <c r="C271">
        <f t="shared" si="13"/>
        <v>3.9080149840306073</v>
      </c>
      <c r="D271" s="1">
        <f t="shared" si="14"/>
        <v>6.697034247666484</v>
      </c>
      <c r="I271" s="1"/>
      <c r="K271" s="1"/>
      <c r="L271" s="19">
        <f t="shared" si="12"/>
        <v>1616.6344549479127</v>
      </c>
    </row>
    <row r="272" spans="1:12" ht="12.75">
      <c r="A272">
        <v>47</v>
      </c>
      <c r="B272" s="1">
        <v>1347</v>
      </c>
      <c r="C272">
        <f t="shared" si="13"/>
        <v>3.8501476017100584</v>
      </c>
      <c r="D272" s="1">
        <f t="shared" si="14"/>
        <v>7.205635176410364</v>
      </c>
      <c r="I272" s="1"/>
      <c r="K272" s="1"/>
      <c r="L272" s="19">
        <f t="shared" si="12"/>
        <v>1337.7585436745521</v>
      </c>
    </row>
    <row r="273" spans="1:12" ht="12.75">
      <c r="A273">
        <v>49.9</v>
      </c>
      <c r="B273" s="1">
        <v>1715</v>
      </c>
      <c r="C273">
        <f t="shared" si="13"/>
        <v>3.910021002757473</v>
      </c>
      <c r="D273" s="1">
        <f t="shared" si="14"/>
        <v>7.44716835960004</v>
      </c>
      <c r="I273" s="1"/>
      <c r="K273" s="1"/>
      <c r="L273" s="19">
        <f t="shared" si="12"/>
        <v>1627.280951780623</v>
      </c>
    </row>
    <row r="274" spans="1:12" ht="12.75">
      <c r="A274">
        <v>49.1</v>
      </c>
      <c r="B274" s="1">
        <v>1558.25</v>
      </c>
      <c r="C274">
        <f t="shared" si="13"/>
        <v>3.893859034800475</v>
      </c>
      <c r="D274" s="1">
        <f t="shared" si="14"/>
        <v>7.35131867568896</v>
      </c>
      <c r="I274" s="1"/>
      <c r="K274" s="1"/>
      <c r="L274" s="19">
        <f t="shared" si="12"/>
        <v>1543.4590600714948</v>
      </c>
    </row>
  </sheetData>
  <printOptions/>
  <pageMargins left="0.75" right="0.75" top="1" bottom="1" header="0.5" footer="0.5"/>
  <pageSetup horizontalDpi="600" verticalDpi="600" orientation="portrait" scale="7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vt</cp:lastModifiedBy>
  <cp:lastPrinted>2016-03-21T16:03:41Z</cp:lastPrinted>
  <dcterms:created xsi:type="dcterms:W3CDTF">2016-03-21T14:57:04Z</dcterms:created>
  <dcterms:modified xsi:type="dcterms:W3CDTF">2017-04-02T21:16:04Z</dcterms:modified>
  <cp:category/>
  <cp:version/>
  <cp:contentType/>
  <cp:contentStatus/>
</cp:coreProperties>
</file>