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8275" windowHeight="12465"/>
  </bookViews>
  <sheets>
    <sheet name="Lab9Profil-1" sheetId="1" r:id="rId1"/>
  </sheets>
  <calcPr calcId="124519"/>
</workbook>
</file>

<file path=xl/calcChain.xml><?xml version="1.0" encoding="utf-8"?>
<calcChain xmlns="http://schemas.openxmlformats.org/spreadsheetml/2006/main">
  <c r="D9" i="1"/>
  <c r="D3"/>
  <c r="E3" s="1"/>
  <c r="F3" s="1"/>
  <c r="D68"/>
  <c r="D67"/>
  <c r="E67" s="1"/>
  <c r="F67" s="1"/>
  <c r="D66"/>
  <c r="E66" s="1"/>
  <c r="F66" s="1"/>
  <c r="D65"/>
  <c r="E65" s="1"/>
  <c r="F65" s="1"/>
  <c r="D64"/>
  <c r="D62"/>
  <c r="E62" s="1"/>
  <c r="F62" s="1"/>
  <c r="D61"/>
  <c r="E61" s="1"/>
  <c r="F61" s="1"/>
  <c r="D60"/>
  <c r="E60" s="1"/>
  <c r="F60" s="1"/>
  <c r="D59"/>
  <c r="E59" s="1"/>
  <c r="F59" s="1"/>
  <c r="D58"/>
  <c r="D57"/>
  <c r="E57" s="1"/>
  <c r="F57" s="1"/>
  <c r="D55"/>
  <c r="E55" s="1"/>
  <c r="F55" s="1"/>
  <c r="D54"/>
  <c r="E54" s="1"/>
  <c r="F54" s="1"/>
  <c r="D52"/>
  <c r="E52" s="1"/>
  <c r="F52" s="1"/>
  <c r="D51"/>
  <c r="E51" s="1"/>
  <c r="F51" s="1"/>
  <c r="D50"/>
  <c r="E50" s="1"/>
  <c r="F50" s="1"/>
  <c r="D49"/>
  <c r="E49" s="1"/>
  <c r="F49" s="1"/>
  <c r="D47"/>
  <c r="D46"/>
  <c r="D45"/>
  <c r="D44"/>
  <c r="D43"/>
  <c r="E43" s="1"/>
  <c r="F43" s="1"/>
  <c r="D42"/>
  <c r="D41"/>
  <c r="E41" s="1"/>
  <c r="D40"/>
  <c r="E40" s="1"/>
  <c r="F40" s="1"/>
  <c r="D39"/>
  <c r="E39" s="1"/>
  <c r="F39" s="1"/>
  <c r="D38"/>
  <c r="D37"/>
  <c r="E37" s="1"/>
  <c r="F37" s="1"/>
  <c r="D35"/>
  <c r="D34"/>
  <c r="E34" s="1"/>
  <c r="F34" s="1"/>
  <c r="D33"/>
  <c r="D31"/>
  <c r="E31" s="1"/>
  <c r="D30"/>
  <c r="E30" s="1"/>
  <c r="F30" s="1"/>
  <c r="D29"/>
  <c r="D28"/>
  <c r="E28" s="1"/>
  <c r="D27"/>
  <c r="E27" s="1"/>
  <c r="F27" s="1"/>
  <c r="D26"/>
  <c r="D25"/>
  <c r="D24"/>
  <c r="D23"/>
  <c r="D22"/>
  <c r="D21"/>
  <c r="D20"/>
  <c r="E20" s="1"/>
  <c r="D19"/>
  <c r="E19" s="1"/>
  <c r="F19" s="1"/>
  <c r="D18"/>
  <c r="D17"/>
  <c r="E17" s="1"/>
  <c r="F17" s="1"/>
  <c r="D16"/>
  <c r="E16" s="1"/>
  <c r="F16" s="1"/>
  <c r="D15"/>
  <c r="D14"/>
  <c r="D13"/>
  <c r="E13" s="1"/>
  <c r="F13" s="1"/>
  <c r="E69"/>
  <c r="F69" s="1"/>
  <c r="E68"/>
  <c r="F68" s="1"/>
  <c r="E64"/>
  <c r="F64" s="1"/>
  <c r="E63"/>
  <c r="F63" s="1"/>
  <c r="E58"/>
  <c r="F58" s="1"/>
  <c r="E56"/>
  <c r="F56" s="1"/>
  <c r="E53"/>
  <c r="F53" s="1"/>
  <c r="E48"/>
  <c r="F48" s="1"/>
  <c r="E47"/>
  <c r="F47" s="1"/>
  <c r="E46"/>
  <c r="F46" s="1"/>
  <c r="E45"/>
  <c r="F45" s="1"/>
  <c r="E44"/>
  <c r="F44" s="1"/>
  <c r="E42"/>
  <c r="F42" s="1"/>
  <c r="E38"/>
  <c r="F38" s="1"/>
  <c r="E36"/>
  <c r="F36" s="1"/>
  <c r="E35"/>
  <c r="F35" s="1"/>
  <c r="E33"/>
  <c r="F33" s="1"/>
  <c r="E32"/>
  <c r="F32" s="1"/>
  <c r="E29"/>
  <c r="F29" s="1"/>
  <c r="E26"/>
  <c r="F26" s="1"/>
  <c r="E25"/>
  <c r="F25" s="1"/>
  <c r="E24"/>
  <c r="F24" s="1"/>
  <c r="E23"/>
  <c r="F23" s="1"/>
  <c r="E22"/>
  <c r="F22" s="1"/>
  <c r="E21"/>
  <c r="F21" s="1"/>
  <c r="E18"/>
  <c r="F18" s="1"/>
  <c r="E15"/>
  <c r="F15" s="1"/>
  <c r="E14"/>
  <c r="F14" s="1"/>
  <c r="E12"/>
  <c r="F12" s="1"/>
  <c r="E11"/>
  <c r="E6"/>
  <c r="F6" s="1"/>
  <c r="E5"/>
  <c r="F5" s="1"/>
  <c r="E4"/>
  <c r="E2"/>
  <c r="D11"/>
  <c r="D10"/>
  <c r="E10" s="1"/>
  <c r="F10" s="1"/>
  <c r="E9"/>
  <c r="D8"/>
  <c r="E8" s="1"/>
  <c r="F8" s="1"/>
  <c r="D7"/>
  <c r="E7" s="1"/>
  <c r="F7" s="1"/>
  <c r="D6"/>
  <c r="D5"/>
  <c r="D4"/>
  <c r="A54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53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26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4"/>
  <c r="F4" l="1"/>
  <c r="F70" s="1"/>
  <c r="F9"/>
  <c r="F11"/>
  <c r="F31"/>
  <c r="F41"/>
  <c r="F20"/>
  <c r="F28"/>
</calcChain>
</file>

<file path=xl/sharedStrings.xml><?xml version="1.0" encoding="utf-8"?>
<sst xmlns="http://schemas.openxmlformats.org/spreadsheetml/2006/main" count="10" uniqueCount="10">
  <si>
    <t>X</t>
  </si>
  <si>
    <t>Y</t>
  </si>
  <si>
    <t>C</t>
  </si>
  <si>
    <t>B</t>
  </si>
  <si>
    <t>D</t>
  </si>
  <si>
    <t>A</t>
  </si>
  <si>
    <t>Zr</t>
  </si>
  <si>
    <t>Depth</t>
  </si>
  <si>
    <t>Volume</t>
  </si>
  <si>
    <t>Total Vol.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</si>
</sst>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161"/>
      <scheme val="minor"/>
    </font>
    <font>
      <b/>
      <sz val="11"/>
      <color rgb="FF00B050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2" fontId="0" fillId="0" borderId="0" xfId="0" applyNumberFormat="1" applyProtection="1">
      <protection locked="0"/>
    </xf>
    <xf numFmtId="2" fontId="0" fillId="0" borderId="0" xfId="0" applyNumberFormat="1"/>
    <xf numFmtId="2" fontId="0" fillId="0" borderId="0" xfId="0" applyNumberFormat="1" applyAlignment="1" applyProtection="1">
      <alignment horizontal="center"/>
      <protection locked="0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CC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style val="5"/>
  <c:chart>
    <c:plotArea>
      <c:layout/>
      <c:scatterChart>
        <c:scatterStyle val="lineMarker"/>
        <c:ser>
          <c:idx val="0"/>
          <c:order val="0"/>
          <c:spPr>
            <a:ln>
              <a:solidFill>
                <a:srgbClr val="00CC00"/>
              </a:solidFill>
            </a:ln>
          </c:spPr>
          <c:xVal>
            <c:numRef>
              <c:f>'Lab9Profil-1'!$B$2:$B$69</c:f>
              <c:numCache>
                <c:formatCode>0.00</c:formatCode>
                <c:ptCount val="68"/>
                <c:pt idx="0">
                  <c:v>0</c:v>
                </c:pt>
                <c:pt idx="1">
                  <c:v>22.964482908299999</c:v>
                </c:pt>
                <c:pt idx="2">
                  <c:v>47.161854806500003</c:v>
                </c:pt>
                <c:pt idx="3">
                  <c:v>58.420554002599999</c:v>
                </c:pt>
                <c:pt idx="4">
                  <c:v>81.938992036800002</c:v>
                </c:pt>
                <c:pt idx="5">
                  <c:v>100.01261859</c:v>
                </c:pt>
                <c:pt idx="6">
                  <c:v>119.42898800499999</c:v>
                </c:pt>
                <c:pt idx="7">
                  <c:v>133.888880513</c:v>
                </c:pt>
                <c:pt idx="8">
                  <c:v>144.22142172100001</c:v>
                </c:pt>
                <c:pt idx="9">
                  <c:v>167.81281154600001</c:v>
                </c:pt>
                <c:pt idx="10">
                  <c:v>181.62567145599999</c:v>
                </c:pt>
                <c:pt idx="11">
                  <c:v>205.97757750599999</c:v>
                </c:pt>
                <c:pt idx="12">
                  <c:v>210.571781536</c:v>
                </c:pt>
                <c:pt idx="13">
                  <c:v>241.00269991600001</c:v>
                </c:pt>
                <c:pt idx="14">
                  <c:v>251.076515814</c:v>
                </c:pt>
                <c:pt idx="15">
                  <c:v>270.93050923099997</c:v>
                </c:pt>
                <c:pt idx="16">
                  <c:v>299.84150070200002</c:v>
                </c:pt>
                <c:pt idx="17">
                  <c:v>314.48474682800003</c:v>
                </c:pt>
                <c:pt idx="18">
                  <c:v>345.328869123</c:v>
                </c:pt>
                <c:pt idx="19">
                  <c:v>359.524192809</c:v>
                </c:pt>
                <c:pt idx="20">
                  <c:v>373.647936765</c:v>
                </c:pt>
                <c:pt idx="21">
                  <c:v>390.77426940300001</c:v>
                </c:pt>
                <c:pt idx="22">
                  <c:v>410.16028574799998</c:v>
                </c:pt>
                <c:pt idx="23">
                  <c:v>421.91378800299998</c:v>
                </c:pt>
                <c:pt idx="24">
                  <c:v>440.83100307400002</c:v>
                </c:pt>
                <c:pt idx="25">
                  <c:v>452.68410618500002</c:v>
                </c:pt>
                <c:pt idx="26">
                  <c:v>469.41914686899997</c:v>
                </c:pt>
                <c:pt idx="27">
                  <c:v>481.23386875699998</c:v>
                </c:pt>
                <c:pt idx="28">
                  <c:v>502.38356055000003</c:v>
                </c:pt>
                <c:pt idx="29">
                  <c:v>523.90237519499999</c:v>
                </c:pt>
                <c:pt idx="30">
                  <c:v>534.89135136499999</c:v>
                </c:pt>
                <c:pt idx="31">
                  <c:v>556.139657801</c:v>
                </c:pt>
                <c:pt idx="32">
                  <c:v>574.67669094400003</c:v>
                </c:pt>
                <c:pt idx="33">
                  <c:v>578.94402925999998</c:v>
                </c:pt>
                <c:pt idx="34">
                  <c:v>585.72806847100003</c:v>
                </c:pt>
                <c:pt idx="35">
                  <c:v>601.95084546400005</c:v>
                </c:pt>
                <c:pt idx="36">
                  <c:v>626.25225256099998</c:v>
                </c:pt>
                <c:pt idx="37">
                  <c:v>645.38717359300006</c:v>
                </c:pt>
                <c:pt idx="38">
                  <c:v>661.58457883799997</c:v>
                </c:pt>
                <c:pt idx="39">
                  <c:v>670.99378531900004</c:v>
                </c:pt>
                <c:pt idx="40">
                  <c:v>694.86453010699995</c:v>
                </c:pt>
                <c:pt idx="41">
                  <c:v>714.75072807000004</c:v>
                </c:pt>
                <c:pt idx="42">
                  <c:v>736.384711616</c:v>
                </c:pt>
                <c:pt idx="43">
                  <c:v>760.91841728600002</c:v>
                </c:pt>
                <c:pt idx="44">
                  <c:v>779.18366934300002</c:v>
                </c:pt>
                <c:pt idx="45">
                  <c:v>793.26851113600003</c:v>
                </c:pt>
                <c:pt idx="46">
                  <c:v>817.70736449399999</c:v>
                </c:pt>
                <c:pt idx="47">
                  <c:v>830.54095669000003</c:v>
                </c:pt>
                <c:pt idx="48">
                  <c:v>844.86392864100003</c:v>
                </c:pt>
                <c:pt idx="49">
                  <c:v>856.289373802</c:v>
                </c:pt>
                <c:pt idx="50">
                  <c:v>857.98061739000002</c:v>
                </c:pt>
                <c:pt idx="51">
                  <c:v>870.27665662300001</c:v>
                </c:pt>
                <c:pt idx="52">
                  <c:v>889.10736133600005</c:v>
                </c:pt>
                <c:pt idx="53">
                  <c:v>904.85811736200003</c:v>
                </c:pt>
                <c:pt idx="54">
                  <c:v>922.04868567200003</c:v>
                </c:pt>
                <c:pt idx="55">
                  <c:v>940.17320483000003</c:v>
                </c:pt>
                <c:pt idx="56">
                  <c:v>967.38149265100003</c:v>
                </c:pt>
                <c:pt idx="57">
                  <c:v>983.60396681400005</c:v>
                </c:pt>
                <c:pt idx="58">
                  <c:v>1004.76585182</c:v>
                </c:pt>
                <c:pt idx="59">
                  <c:v>1023.8146186</c:v>
                </c:pt>
                <c:pt idx="60">
                  <c:v>1043.8287668400001</c:v>
                </c:pt>
                <c:pt idx="61">
                  <c:v>1068.5365125999999</c:v>
                </c:pt>
                <c:pt idx="62">
                  <c:v>1096.9687345899999</c:v>
                </c:pt>
                <c:pt idx="63">
                  <c:v>1105.88222638</c:v>
                </c:pt>
                <c:pt idx="64">
                  <c:v>1131.4080749899999</c:v>
                </c:pt>
                <c:pt idx="65">
                  <c:v>1144.5164388400001</c:v>
                </c:pt>
                <c:pt idx="66">
                  <c:v>1166.4622086300001</c:v>
                </c:pt>
                <c:pt idx="67">
                  <c:v>1183.0430349000001</c:v>
                </c:pt>
              </c:numCache>
            </c:numRef>
          </c:xVal>
          <c:yVal>
            <c:numRef>
              <c:f>'Lab9Profil-1'!$C$2:$C$69</c:f>
              <c:numCache>
                <c:formatCode>0.00</c:formatCode>
                <c:ptCount val="68"/>
                <c:pt idx="0">
                  <c:v>1.6332</c:v>
                </c:pt>
                <c:pt idx="1">
                  <c:v>2.802</c:v>
                </c:pt>
                <c:pt idx="2">
                  <c:v>4</c:v>
                </c:pt>
                <c:pt idx="3">
                  <c:v>4.7516999999899996</c:v>
                </c:pt>
                <c:pt idx="4">
                  <c:v>6</c:v>
                </c:pt>
                <c:pt idx="5">
                  <c:v>6.9021999999999997</c:v>
                </c:pt>
                <c:pt idx="6">
                  <c:v>8</c:v>
                </c:pt>
                <c:pt idx="7">
                  <c:v>8.8552999999999997</c:v>
                </c:pt>
                <c:pt idx="8">
                  <c:v>9.4451999999999998</c:v>
                </c:pt>
                <c:pt idx="9">
                  <c:v>11.1065</c:v>
                </c:pt>
                <c:pt idx="10">
                  <c:v>12</c:v>
                </c:pt>
                <c:pt idx="11">
                  <c:v>13.869899999999999</c:v>
                </c:pt>
                <c:pt idx="12">
                  <c:v>14.167899999999999</c:v>
                </c:pt>
                <c:pt idx="13">
                  <c:v>16</c:v>
                </c:pt>
                <c:pt idx="14">
                  <c:v>16.6783</c:v>
                </c:pt>
                <c:pt idx="15">
                  <c:v>18</c:v>
                </c:pt>
                <c:pt idx="16">
                  <c:v>19.620699999999999</c:v>
                </c:pt>
                <c:pt idx="17">
                  <c:v>20.348199999999999</c:v>
                </c:pt>
                <c:pt idx="18">
                  <c:v>22</c:v>
                </c:pt>
                <c:pt idx="19">
                  <c:v>23.013300000000001</c:v>
                </c:pt>
                <c:pt idx="20">
                  <c:v>23.658899999999999</c:v>
                </c:pt>
                <c:pt idx="21">
                  <c:v>24.641500000000001</c:v>
                </c:pt>
                <c:pt idx="22">
                  <c:v>25.880199999999999</c:v>
                </c:pt>
                <c:pt idx="23">
                  <c:v>26.728999999999999</c:v>
                </c:pt>
                <c:pt idx="24">
                  <c:v>28</c:v>
                </c:pt>
                <c:pt idx="25">
                  <c:v>29.3748</c:v>
                </c:pt>
                <c:pt idx="26">
                  <c:v>30.7501</c:v>
                </c:pt>
                <c:pt idx="27">
                  <c:v>31.191400000000002</c:v>
                </c:pt>
                <c:pt idx="28">
                  <c:v>32</c:v>
                </c:pt>
                <c:pt idx="29">
                  <c:v>33.655500000000004</c:v>
                </c:pt>
                <c:pt idx="30">
                  <c:v>34.6098</c:v>
                </c:pt>
                <c:pt idx="31">
                  <c:v>34.819200000000002</c:v>
                </c:pt>
                <c:pt idx="32">
                  <c:v>35.052799999999998</c:v>
                </c:pt>
                <c:pt idx="33">
                  <c:v>35.0105</c:v>
                </c:pt>
                <c:pt idx="34">
                  <c:v>36</c:v>
                </c:pt>
                <c:pt idx="35">
                  <c:v>37.006500000000003</c:v>
                </c:pt>
                <c:pt idx="36">
                  <c:v>38.436700000000002</c:v>
                </c:pt>
                <c:pt idx="37">
                  <c:v>40</c:v>
                </c:pt>
                <c:pt idx="38">
                  <c:v>41.341999999999999</c:v>
                </c:pt>
                <c:pt idx="39">
                  <c:v>42</c:v>
                </c:pt>
                <c:pt idx="40">
                  <c:v>43.3048</c:v>
                </c:pt>
                <c:pt idx="41">
                  <c:v>44.593600000000002</c:v>
                </c:pt>
                <c:pt idx="42">
                  <c:v>46</c:v>
                </c:pt>
                <c:pt idx="43">
                  <c:v>47.423900000000003</c:v>
                </c:pt>
                <c:pt idx="44">
                  <c:v>49.222900000000003</c:v>
                </c:pt>
                <c:pt idx="45">
                  <c:v>50.232500000000002</c:v>
                </c:pt>
                <c:pt idx="46">
                  <c:v>52</c:v>
                </c:pt>
                <c:pt idx="47">
                  <c:v>53.321899999999999</c:v>
                </c:pt>
                <c:pt idx="48">
                  <c:v>54.8825</c:v>
                </c:pt>
                <c:pt idx="49">
                  <c:v>55.839599999999997</c:v>
                </c:pt>
                <c:pt idx="50">
                  <c:v>56</c:v>
                </c:pt>
                <c:pt idx="51">
                  <c:v>57.022599999999997</c:v>
                </c:pt>
                <c:pt idx="52">
                  <c:v>57.325800000000001</c:v>
                </c:pt>
                <c:pt idx="53">
                  <c:v>58</c:v>
                </c:pt>
                <c:pt idx="54">
                  <c:v>58.713500000000003</c:v>
                </c:pt>
                <c:pt idx="55">
                  <c:v>60</c:v>
                </c:pt>
                <c:pt idx="56">
                  <c:v>62</c:v>
                </c:pt>
                <c:pt idx="57">
                  <c:v>63.526299999999999</c:v>
                </c:pt>
                <c:pt idx="58">
                  <c:v>65.104399999999998</c:v>
                </c:pt>
                <c:pt idx="59">
                  <c:v>66.808999999999997</c:v>
                </c:pt>
                <c:pt idx="60">
                  <c:v>68</c:v>
                </c:pt>
                <c:pt idx="61">
                  <c:v>69.917900000000003</c:v>
                </c:pt>
                <c:pt idx="62">
                  <c:v>71.076400000000007</c:v>
                </c:pt>
                <c:pt idx="63">
                  <c:v>71.368099999999998</c:v>
                </c:pt>
                <c:pt idx="64">
                  <c:v>72</c:v>
                </c:pt>
                <c:pt idx="65">
                  <c:v>72.506600000000006</c:v>
                </c:pt>
                <c:pt idx="66">
                  <c:v>73.4131</c:v>
                </c:pt>
                <c:pt idx="67">
                  <c:v>73.7714</c:v>
                </c:pt>
              </c:numCache>
            </c:numRef>
          </c:yVal>
        </c:ser>
        <c:ser>
          <c:idx val="1"/>
          <c:order val="1"/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xVal>
            <c:numRef>
              <c:f>'Lab9Profil-1'!$B$2:$B$69</c:f>
              <c:numCache>
                <c:formatCode>0.00</c:formatCode>
                <c:ptCount val="68"/>
                <c:pt idx="0">
                  <c:v>0</c:v>
                </c:pt>
                <c:pt idx="1">
                  <c:v>22.964482908299999</c:v>
                </c:pt>
                <c:pt idx="2">
                  <c:v>47.161854806500003</c:v>
                </c:pt>
                <c:pt idx="3">
                  <c:v>58.420554002599999</c:v>
                </c:pt>
                <c:pt idx="4">
                  <c:v>81.938992036800002</c:v>
                </c:pt>
                <c:pt idx="5">
                  <c:v>100.01261859</c:v>
                </c:pt>
                <c:pt idx="6">
                  <c:v>119.42898800499999</c:v>
                </c:pt>
                <c:pt idx="7">
                  <c:v>133.888880513</c:v>
                </c:pt>
                <c:pt idx="8">
                  <c:v>144.22142172100001</c:v>
                </c:pt>
                <c:pt idx="9">
                  <c:v>167.81281154600001</c:v>
                </c:pt>
                <c:pt idx="10">
                  <c:v>181.62567145599999</c:v>
                </c:pt>
                <c:pt idx="11">
                  <c:v>205.97757750599999</c:v>
                </c:pt>
                <c:pt idx="12">
                  <c:v>210.571781536</c:v>
                </c:pt>
                <c:pt idx="13">
                  <c:v>241.00269991600001</c:v>
                </c:pt>
                <c:pt idx="14">
                  <c:v>251.076515814</c:v>
                </c:pt>
                <c:pt idx="15">
                  <c:v>270.93050923099997</c:v>
                </c:pt>
                <c:pt idx="16">
                  <c:v>299.84150070200002</c:v>
                </c:pt>
                <c:pt idx="17">
                  <c:v>314.48474682800003</c:v>
                </c:pt>
                <c:pt idx="18">
                  <c:v>345.328869123</c:v>
                </c:pt>
                <c:pt idx="19">
                  <c:v>359.524192809</c:v>
                </c:pt>
                <c:pt idx="20">
                  <c:v>373.647936765</c:v>
                </c:pt>
                <c:pt idx="21">
                  <c:v>390.77426940300001</c:v>
                </c:pt>
                <c:pt idx="22">
                  <c:v>410.16028574799998</c:v>
                </c:pt>
                <c:pt idx="23">
                  <c:v>421.91378800299998</c:v>
                </c:pt>
                <c:pt idx="24">
                  <c:v>440.83100307400002</c:v>
                </c:pt>
                <c:pt idx="25">
                  <c:v>452.68410618500002</c:v>
                </c:pt>
                <c:pt idx="26">
                  <c:v>469.41914686899997</c:v>
                </c:pt>
                <c:pt idx="27">
                  <c:v>481.23386875699998</c:v>
                </c:pt>
                <c:pt idx="28">
                  <c:v>502.38356055000003</c:v>
                </c:pt>
                <c:pt idx="29">
                  <c:v>523.90237519499999</c:v>
                </c:pt>
                <c:pt idx="30">
                  <c:v>534.89135136499999</c:v>
                </c:pt>
                <c:pt idx="31">
                  <c:v>556.139657801</c:v>
                </c:pt>
                <c:pt idx="32">
                  <c:v>574.67669094400003</c:v>
                </c:pt>
                <c:pt idx="33">
                  <c:v>578.94402925999998</c:v>
                </c:pt>
                <c:pt idx="34">
                  <c:v>585.72806847100003</c:v>
                </c:pt>
                <c:pt idx="35">
                  <c:v>601.95084546400005</c:v>
                </c:pt>
                <c:pt idx="36">
                  <c:v>626.25225256099998</c:v>
                </c:pt>
                <c:pt idx="37">
                  <c:v>645.38717359300006</c:v>
                </c:pt>
                <c:pt idx="38">
                  <c:v>661.58457883799997</c:v>
                </c:pt>
                <c:pt idx="39">
                  <c:v>670.99378531900004</c:v>
                </c:pt>
                <c:pt idx="40">
                  <c:v>694.86453010699995</c:v>
                </c:pt>
                <c:pt idx="41">
                  <c:v>714.75072807000004</c:v>
                </c:pt>
                <c:pt idx="42">
                  <c:v>736.384711616</c:v>
                </c:pt>
                <c:pt idx="43">
                  <c:v>760.91841728600002</c:v>
                </c:pt>
                <c:pt idx="44">
                  <c:v>779.18366934300002</c:v>
                </c:pt>
                <c:pt idx="45">
                  <c:v>793.26851113600003</c:v>
                </c:pt>
                <c:pt idx="46">
                  <c:v>817.70736449399999</c:v>
                </c:pt>
                <c:pt idx="47">
                  <c:v>830.54095669000003</c:v>
                </c:pt>
                <c:pt idx="48">
                  <c:v>844.86392864100003</c:v>
                </c:pt>
                <c:pt idx="49">
                  <c:v>856.289373802</c:v>
                </c:pt>
                <c:pt idx="50">
                  <c:v>857.98061739000002</c:v>
                </c:pt>
                <c:pt idx="51">
                  <c:v>870.27665662300001</c:v>
                </c:pt>
                <c:pt idx="52">
                  <c:v>889.10736133600005</c:v>
                </c:pt>
                <c:pt idx="53">
                  <c:v>904.85811736200003</c:v>
                </c:pt>
                <c:pt idx="54">
                  <c:v>922.04868567200003</c:v>
                </c:pt>
                <c:pt idx="55">
                  <c:v>940.17320483000003</c:v>
                </c:pt>
                <c:pt idx="56">
                  <c:v>967.38149265100003</c:v>
                </c:pt>
                <c:pt idx="57">
                  <c:v>983.60396681400005</c:v>
                </c:pt>
                <c:pt idx="58">
                  <c:v>1004.76585182</c:v>
                </c:pt>
                <c:pt idx="59">
                  <c:v>1023.8146186</c:v>
                </c:pt>
                <c:pt idx="60">
                  <c:v>1043.8287668400001</c:v>
                </c:pt>
                <c:pt idx="61">
                  <c:v>1068.5365125999999</c:v>
                </c:pt>
                <c:pt idx="62">
                  <c:v>1096.9687345899999</c:v>
                </c:pt>
                <c:pt idx="63">
                  <c:v>1105.88222638</c:v>
                </c:pt>
                <c:pt idx="64">
                  <c:v>1131.4080749899999</c:v>
                </c:pt>
                <c:pt idx="65">
                  <c:v>1144.5164388400001</c:v>
                </c:pt>
                <c:pt idx="66">
                  <c:v>1166.4622086300001</c:v>
                </c:pt>
                <c:pt idx="67">
                  <c:v>1183.0430349000001</c:v>
                </c:pt>
              </c:numCache>
            </c:numRef>
          </c:xVal>
          <c:yVal>
            <c:numRef>
              <c:f>'Lab9Profil-1'!$D$2:$D$69</c:f>
              <c:numCache>
                <c:formatCode>0.00</c:formatCode>
                <c:ptCount val="68"/>
                <c:pt idx="0">
                  <c:v>0.83</c:v>
                </c:pt>
                <c:pt idx="1">
                  <c:v>2.1411363087544513</c:v>
                </c:pt>
                <c:pt idx="2">
                  <c:v>3.5226632953994659</c:v>
                </c:pt>
                <c:pt idx="3">
                  <c:v>4.1654685074434949</c:v>
                </c:pt>
                <c:pt idx="4">
                  <c:v>5.5082323813335679</c:v>
                </c:pt>
                <c:pt idx="5">
                  <c:v>6.5401296855051472</c:v>
                </c:pt>
                <c:pt idx="6">
                  <c:v>7.6486896746784661</c:v>
                </c:pt>
                <c:pt idx="7">
                  <c:v>8.474264113416341</c:v>
                </c:pt>
                <c:pt idx="8">
                  <c:v>9.06419117572411</c:v>
                </c:pt>
                <c:pt idx="9">
                  <c:v>10.411120165897813</c:v>
                </c:pt>
                <c:pt idx="10">
                  <c:v>11.2</c:v>
                </c:pt>
                <c:pt idx="11">
                  <c:v>12.758338695042347</c:v>
                </c:pt>
                <c:pt idx="12">
                  <c:v>13.052385439984601</c:v>
                </c:pt>
                <c:pt idx="13">
                  <c:v>15.000081370947067</c:v>
                </c:pt>
                <c:pt idx="14">
                  <c:v>15.644844371155919</c:v>
                </c:pt>
                <c:pt idx="15">
                  <c:v>16.915576384852262</c:v>
                </c:pt>
                <c:pt idx="16">
                  <c:v>18.765991142139558</c:v>
                </c:pt>
                <c:pt idx="17">
                  <c:v>19.703215268587105</c:v>
                </c:pt>
                <c:pt idx="18">
                  <c:v>21.677357840884987</c:v>
                </c:pt>
                <c:pt idx="19">
                  <c:v>22.585913206735807</c:v>
                </c:pt>
                <c:pt idx="20">
                  <c:v>23.489887194294994</c:v>
                </c:pt>
                <c:pt idx="21">
                  <c:v>24.586038417035134</c:v>
                </c:pt>
                <c:pt idx="22">
                  <c:v>25.826818096479311</c:v>
                </c:pt>
                <c:pt idx="23">
                  <c:v>26.579087490086142</c:v>
                </c:pt>
                <c:pt idx="24">
                  <c:v>27.789862083177095</c:v>
                </c:pt>
                <c:pt idx="25">
                  <c:v>28.548506315016848</c:v>
                </c:pt>
                <c:pt idx="26">
                  <c:v>29.619613346283447</c:v>
                </c:pt>
                <c:pt idx="27">
                  <c:v>30.375801032089029</c:v>
                </c:pt>
                <c:pt idx="28">
                  <c:v>31.729462730101062</c:v>
                </c:pt>
                <c:pt idx="29">
                  <c:v>33.106749711710776</c:v>
                </c:pt>
                <c:pt idx="30">
                  <c:v>33.81</c:v>
                </c:pt>
                <c:pt idx="31">
                  <c:v>34.39098002248997</c:v>
                </c:pt>
                <c:pt idx="32">
                  <c:v>34.897795051380015</c:v>
                </c:pt>
                <c:pt idx="33">
                  <c:v>35.014466968359557</c:v>
                </c:pt>
                <c:pt idx="34">
                  <c:v>35.200000000000003</c:v>
                </c:pt>
                <c:pt idx="35">
                  <c:v>36.318775443676188</c:v>
                </c:pt>
                <c:pt idx="36">
                  <c:v>37.994879045503922</c:v>
                </c:pt>
                <c:pt idx="37">
                  <c:v>39.314642544564194</c:v>
                </c:pt>
                <c:pt idx="38">
                  <c:v>40.431801282041555</c:v>
                </c:pt>
                <c:pt idx="39">
                  <c:v>41.080768019243045</c:v>
                </c:pt>
                <c:pt idx="40">
                  <c:v>42.727168211535478</c:v>
                </c:pt>
                <c:pt idx="41">
                  <c:v>44.098748379687912</c:v>
                </c:pt>
                <c:pt idx="42">
                  <c:v>45.590875876610056</c:v>
                </c:pt>
                <c:pt idx="43">
                  <c:v>47.283001450883702</c:v>
                </c:pt>
                <c:pt idx="44">
                  <c:v>48.542782608362792</c:v>
                </c:pt>
                <c:pt idx="45">
                  <c:v>49.514234753754636</c:v>
                </c:pt>
                <c:pt idx="46">
                  <c:v>51.2</c:v>
                </c:pt>
                <c:pt idx="47">
                  <c:v>52.42525019181663</c:v>
                </c:pt>
                <c:pt idx="48">
                  <c:v>53.792975495107861</c:v>
                </c:pt>
                <c:pt idx="49">
                  <c:v>54.884010966065063</c:v>
                </c:pt>
                <c:pt idx="50">
                  <c:v>55.045510734217238</c:v>
                </c:pt>
                <c:pt idx="51">
                  <c:v>56.22</c:v>
                </c:pt>
                <c:pt idx="52">
                  <c:v>56.834607700557086</c:v>
                </c:pt>
                <c:pt idx="53">
                  <c:v>57.348781501676264</c:v>
                </c:pt>
                <c:pt idx="54">
                  <c:v>57.91</c:v>
                </c:pt>
                <c:pt idx="55">
                  <c:v>59.296860032386512</c:v>
                </c:pt>
                <c:pt idx="56">
                  <c:v>61.378946908442288</c:v>
                </c:pt>
                <c:pt idx="57">
                  <c:v>62.620355437128403</c:v>
                </c:pt>
                <c:pt idx="58">
                  <c:v>64.239747415538261</c:v>
                </c:pt>
                <c:pt idx="59">
                  <c:v>65.697435145784695</c:v>
                </c:pt>
                <c:pt idx="60">
                  <c:v>67.228997721867714</c:v>
                </c:pt>
                <c:pt idx="61">
                  <c:v>69.12</c:v>
                </c:pt>
                <c:pt idx="62">
                  <c:v>70.07590068272053</c:v>
                </c:pt>
                <c:pt idx="63">
                  <c:v>70.375611978716165</c:v>
                </c:pt>
                <c:pt idx="64">
                  <c:v>71.233904704903935</c:v>
                </c:pt>
                <c:pt idx="65">
                  <c:v>71.674666284139732</c:v>
                </c:pt>
                <c:pt idx="66">
                  <c:v>72.412580814196517</c:v>
                </c:pt>
                <c:pt idx="67">
                  <c:v>72.97</c:v>
                </c:pt>
              </c:numCache>
            </c:numRef>
          </c:yVal>
        </c:ser>
        <c:axId val="152229376"/>
        <c:axId val="156823936"/>
      </c:scatterChart>
      <c:valAx>
        <c:axId val="152229376"/>
        <c:scaling>
          <c:orientation val="minMax"/>
          <c:max val="1200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X-Axis</a:t>
                </a:r>
              </a:p>
            </c:rich>
          </c:tx>
          <c:layout/>
        </c:title>
        <c:numFmt formatCode="0.00" sourceLinked="1"/>
        <c:tickLblPos val="nextTo"/>
        <c:crossAx val="156823936"/>
        <c:crosses val="autoZero"/>
        <c:crossBetween val="midCat"/>
        <c:majorUnit val="50"/>
        <c:minorUnit val="25"/>
      </c:valAx>
      <c:valAx>
        <c:axId val="156823936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Elevation</a:t>
                </a:r>
              </a:p>
            </c:rich>
          </c:tx>
          <c:layout/>
        </c:title>
        <c:numFmt formatCode="0.00" sourceLinked="1"/>
        <c:tickLblPos val="nextTo"/>
        <c:crossAx val="152229376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19049</xdr:colOff>
      <xdr:row>1</xdr:row>
      <xdr:rowOff>1</xdr:rowOff>
    </xdr:from>
    <xdr:to>
      <xdr:col>28</xdr:col>
      <xdr:colOff>276225</xdr:colOff>
      <xdr:row>36</xdr:row>
      <xdr:rowOff>171451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0.35192</cdr:x>
      <cdr:y>0.55178</cdr:y>
    </cdr:from>
    <cdr:to>
      <cdr:x>0.38016</cdr:x>
      <cdr:y>0.60207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29151" y="3552826"/>
          <a:ext cx="3714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 b="1">
              <a:solidFill>
                <a:srgbClr val="00B050"/>
              </a:solidFill>
            </a:rPr>
            <a:t>B</a:t>
          </a:r>
          <a:endParaRPr lang="el-GR" sz="2000" b="1">
            <a:solidFill>
              <a:srgbClr val="00B050"/>
            </a:solidFill>
          </a:endParaRPr>
        </a:p>
      </cdr:txBody>
    </cdr:sp>
  </cdr:relSizeAnchor>
  <cdr:relSizeAnchor xmlns:cdr="http://schemas.openxmlformats.org/drawingml/2006/chartDrawing">
    <cdr:from>
      <cdr:x>0.02607</cdr:x>
      <cdr:y>0.82396</cdr:y>
    </cdr:from>
    <cdr:to>
      <cdr:x>0.04996</cdr:x>
      <cdr:y>0.87278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42901" y="5305426"/>
          <a:ext cx="314325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 b="1">
              <a:solidFill>
                <a:srgbClr val="00B050"/>
              </a:solidFill>
            </a:rPr>
            <a:t>A</a:t>
          </a:r>
          <a:endParaRPr lang="el-GR" sz="2000" b="1">
            <a:solidFill>
              <a:srgbClr val="00B050"/>
            </a:solidFill>
          </a:endParaRPr>
        </a:p>
      </cdr:txBody>
    </cdr:sp>
  </cdr:relSizeAnchor>
  <cdr:relSizeAnchor xmlns:cdr="http://schemas.openxmlformats.org/drawingml/2006/chartDrawing">
    <cdr:from>
      <cdr:x>0.958</cdr:x>
      <cdr:y>0.03402</cdr:y>
    </cdr:from>
    <cdr:to>
      <cdr:x>0.97755</cdr:x>
      <cdr:y>0.07988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2601576" y="219076"/>
          <a:ext cx="25717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 b="1">
              <a:solidFill>
                <a:srgbClr val="00B050"/>
              </a:solidFill>
            </a:rPr>
            <a:t>D</a:t>
          </a:r>
          <a:endParaRPr lang="el-GR" sz="2000" b="1">
            <a:solidFill>
              <a:srgbClr val="00B050"/>
            </a:solidFill>
          </a:endParaRPr>
        </a:p>
      </cdr:txBody>
    </cdr:sp>
  </cdr:relSizeAnchor>
  <cdr:relSizeAnchor xmlns:cdr="http://schemas.openxmlformats.org/drawingml/2006/chartDrawing">
    <cdr:from>
      <cdr:x>0.69949</cdr:x>
      <cdr:y>0.22189</cdr:y>
    </cdr:from>
    <cdr:to>
      <cdr:x>0.72773</cdr:x>
      <cdr:y>0.27071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9201151" y="1428751"/>
          <a:ext cx="371475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 b="1">
              <a:solidFill>
                <a:srgbClr val="00B050"/>
              </a:solidFill>
            </a:rPr>
            <a:t>C</a:t>
          </a:r>
          <a:endParaRPr lang="el-GR" sz="2000" b="1">
            <a:solidFill>
              <a:srgbClr val="00B050"/>
            </a:solidFill>
          </a:endParaRPr>
        </a:p>
      </cdr:txBody>
    </cdr:sp>
  </cdr:relSizeAnchor>
  <cdr:relSizeAnchor xmlns:cdr="http://schemas.openxmlformats.org/drawingml/2006/chartDrawing">
    <cdr:from>
      <cdr:x>0.17524</cdr:x>
      <cdr:y>0.77663</cdr:y>
    </cdr:from>
    <cdr:to>
      <cdr:x>0.22448</cdr:x>
      <cdr:y>0.82249</cdr:y>
    </cdr:to>
    <cdr:sp macro="" textlink="">
      <cdr:nvSpPr>
        <cdr:cNvPr id="22" name="TextBox 21"/>
        <cdr:cNvSpPr txBox="1"/>
      </cdr:nvSpPr>
      <cdr:spPr>
        <a:xfrm xmlns:a="http://schemas.openxmlformats.org/drawingml/2006/main">
          <a:off x="2305051" y="5000626"/>
          <a:ext cx="647699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 b="1">
              <a:solidFill>
                <a:srgbClr val="FF0000"/>
              </a:solidFill>
            </a:rPr>
            <a:t>10</a:t>
          </a:r>
          <a:endParaRPr lang="el-GR" sz="2000" b="1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0.1981</cdr:x>
      <cdr:y>0.77632</cdr:y>
    </cdr:from>
    <cdr:to>
      <cdr:x>0.19822</cdr:x>
      <cdr:y>0.90058</cdr:y>
    </cdr:to>
    <cdr:sp macro="" textlink="">
      <cdr:nvSpPr>
        <cdr:cNvPr id="24" name="Straight Connector 23"/>
        <cdr:cNvSpPr/>
      </cdr:nvSpPr>
      <cdr:spPr>
        <a:xfrm xmlns:a="http://schemas.openxmlformats.org/drawingml/2006/main" rot="5400000">
          <a:off x="2283644" y="5733281"/>
          <a:ext cx="849811" cy="165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l-GR"/>
        </a:p>
      </cdr:txBody>
    </cdr:sp>
  </cdr:relSizeAnchor>
  <cdr:relSizeAnchor xmlns:cdr="http://schemas.openxmlformats.org/drawingml/2006/chartDrawing">
    <cdr:from>
      <cdr:x>0.46691</cdr:x>
      <cdr:y>0.5338</cdr:y>
    </cdr:from>
    <cdr:to>
      <cdr:x>0.46703</cdr:x>
      <cdr:y>0.89919</cdr:y>
    </cdr:to>
    <cdr:sp macro="" textlink="">
      <cdr:nvSpPr>
        <cdr:cNvPr id="28" name="Straight Connector 27"/>
        <cdr:cNvSpPr/>
      </cdr:nvSpPr>
      <cdr:spPr>
        <a:xfrm xmlns:a="http://schemas.openxmlformats.org/drawingml/2006/main" rot="5400000">
          <a:off x="5133315" y="4899237"/>
          <a:ext cx="2498848" cy="165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l-GR"/>
        </a:p>
      </cdr:txBody>
    </cdr:sp>
  </cdr:relSizeAnchor>
  <cdr:relSizeAnchor xmlns:cdr="http://schemas.openxmlformats.org/drawingml/2006/chartDrawing">
    <cdr:from>
      <cdr:x>0.4475</cdr:x>
      <cdr:y>0.52811</cdr:y>
    </cdr:from>
    <cdr:to>
      <cdr:x>0.48878</cdr:x>
      <cdr:y>0.58728</cdr:y>
    </cdr:to>
    <cdr:sp macro="" textlink="">
      <cdr:nvSpPr>
        <cdr:cNvPr id="29" name="TextBox 28"/>
        <cdr:cNvSpPr txBox="1"/>
      </cdr:nvSpPr>
      <cdr:spPr>
        <a:xfrm xmlns:a="http://schemas.openxmlformats.org/drawingml/2006/main">
          <a:off x="5886451" y="3400426"/>
          <a:ext cx="542925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 b="1">
              <a:solidFill>
                <a:srgbClr val="FF0000"/>
              </a:solidFill>
            </a:rPr>
            <a:t>29</a:t>
          </a:r>
          <a:endParaRPr lang="el-GR" sz="2000" b="1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0.50599</cdr:x>
      <cdr:y>0.51901</cdr:y>
    </cdr:from>
    <cdr:to>
      <cdr:x>0.50611</cdr:x>
      <cdr:y>0.89919</cdr:y>
    </cdr:to>
    <cdr:sp macro="" textlink="">
      <cdr:nvSpPr>
        <cdr:cNvPr id="31" name="Straight Connector 30"/>
        <cdr:cNvSpPr/>
      </cdr:nvSpPr>
      <cdr:spPr>
        <a:xfrm xmlns:a="http://schemas.openxmlformats.org/drawingml/2006/main" rot="5400000">
          <a:off x="5616821" y="4848652"/>
          <a:ext cx="2600016" cy="165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l-GR"/>
        </a:p>
      </cdr:txBody>
    </cdr:sp>
  </cdr:relSizeAnchor>
  <cdr:relSizeAnchor xmlns:cdr="http://schemas.openxmlformats.org/drawingml/2006/chartDrawing">
    <cdr:from>
      <cdr:x>0.48516</cdr:x>
      <cdr:y>0.50888</cdr:y>
    </cdr:from>
    <cdr:to>
      <cdr:x>0.52715</cdr:x>
      <cdr:y>0.57396</cdr:y>
    </cdr:to>
    <cdr:sp macro="" textlink="">
      <cdr:nvSpPr>
        <cdr:cNvPr id="32" name="TextBox 31"/>
        <cdr:cNvSpPr txBox="1"/>
      </cdr:nvSpPr>
      <cdr:spPr>
        <a:xfrm xmlns:a="http://schemas.openxmlformats.org/drawingml/2006/main">
          <a:off x="6381751" y="3276601"/>
          <a:ext cx="55245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 b="1">
              <a:solidFill>
                <a:srgbClr val="FF0000"/>
              </a:solidFill>
            </a:rPr>
            <a:t>33</a:t>
          </a:r>
          <a:endParaRPr lang="el-GR" sz="2000" b="1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0.68278</cdr:x>
      <cdr:y>0.34001</cdr:y>
    </cdr:from>
    <cdr:to>
      <cdr:x>0.6829</cdr:x>
      <cdr:y>0.89771</cdr:y>
    </cdr:to>
    <cdr:sp macro="" textlink="">
      <cdr:nvSpPr>
        <cdr:cNvPr id="34" name="Straight Connector 33"/>
        <cdr:cNvSpPr/>
      </cdr:nvSpPr>
      <cdr:spPr>
        <a:xfrm xmlns:a="http://schemas.openxmlformats.org/drawingml/2006/main" rot="5400000">
          <a:off x="7426281" y="4231528"/>
          <a:ext cx="3814030" cy="165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l-GR"/>
        </a:p>
      </cdr:txBody>
    </cdr:sp>
  </cdr:relSizeAnchor>
  <cdr:relSizeAnchor xmlns:cdr="http://schemas.openxmlformats.org/drawingml/2006/chartDrawing">
    <cdr:from>
      <cdr:x>0.72199</cdr:x>
      <cdr:y>0.28249</cdr:y>
    </cdr:from>
    <cdr:to>
      <cdr:x>0.72211</cdr:x>
      <cdr:y>0.8964</cdr:y>
    </cdr:to>
    <cdr:sp macro="" textlink="">
      <cdr:nvSpPr>
        <cdr:cNvPr id="36" name="Straight Connector 35"/>
        <cdr:cNvSpPr/>
      </cdr:nvSpPr>
      <cdr:spPr>
        <a:xfrm xmlns:a="http://schemas.openxmlformats.org/drawingml/2006/main" rot="5400000">
          <a:off x="7770013" y="4030375"/>
          <a:ext cx="4198469" cy="165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l-GR"/>
        </a:p>
      </cdr:txBody>
    </cdr:sp>
  </cdr:relSizeAnchor>
  <cdr:relSizeAnchor xmlns:cdr="http://schemas.openxmlformats.org/drawingml/2006/chartDrawing">
    <cdr:from>
      <cdr:x>0.76184</cdr:x>
      <cdr:y>0.2677</cdr:y>
    </cdr:from>
    <cdr:to>
      <cdr:x>0.76196</cdr:x>
      <cdr:y>0.8964</cdr:y>
    </cdr:to>
    <cdr:sp macro="" textlink="">
      <cdr:nvSpPr>
        <cdr:cNvPr id="38" name="Straight Connector 37"/>
        <cdr:cNvSpPr/>
      </cdr:nvSpPr>
      <cdr:spPr>
        <a:xfrm xmlns:a="http://schemas.openxmlformats.org/drawingml/2006/main" rot="5400000">
          <a:off x="8264161" y="3979791"/>
          <a:ext cx="4299637" cy="165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l-GR"/>
        </a:p>
      </cdr:txBody>
    </cdr:sp>
  </cdr:relSizeAnchor>
  <cdr:relSizeAnchor xmlns:cdr="http://schemas.openxmlformats.org/drawingml/2006/chartDrawing">
    <cdr:from>
      <cdr:x>0.87547</cdr:x>
      <cdr:y>0.14597</cdr:y>
    </cdr:from>
    <cdr:to>
      <cdr:x>0.87559</cdr:x>
      <cdr:y>0.90337</cdr:y>
    </cdr:to>
    <cdr:sp macro="" textlink="">
      <cdr:nvSpPr>
        <cdr:cNvPr id="40" name="Straight Connector 39"/>
        <cdr:cNvSpPr/>
      </cdr:nvSpPr>
      <cdr:spPr>
        <a:xfrm xmlns:a="http://schemas.openxmlformats.org/drawingml/2006/main" rot="5400000">
          <a:off x="9377236" y="3587347"/>
          <a:ext cx="5179796" cy="165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l-GR"/>
        </a:p>
      </cdr:txBody>
    </cdr:sp>
  </cdr:relSizeAnchor>
  <cdr:relSizeAnchor xmlns:cdr="http://schemas.openxmlformats.org/drawingml/2006/chartDrawing">
    <cdr:from>
      <cdr:x>0.96382</cdr:x>
      <cdr:y>0.10324</cdr:y>
    </cdr:from>
    <cdr:to>
      <cdr:x>0.96394</cdr:x>
      <cdr:y>0.90058</cdr:y>
    </cdr:to>
    <cdr:sp macro="" textlink="">
      <cdr:nvSpPr>
        <cdr:cNvPr id="42" name="Straight Connector 41"/>
        <cdr:cNvSpPr/>
      </cdr:nvSpPr>
      <cdr:spPr>
        <a:xfrm xmlns:a="http://schemas.openxmlformats.org/drawingml/2006/main" rot="5400000">
          <a:off x="10448148" y="3431711"/>
          <a:ext cx="5452950" cy="165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l-GR"/>
        </a:p>
      </cdr:txBody>
    </cdr:sp>
  </cdr:relSizeAnchor>
  <cdr:relSizeAnchor xmlns:cdr="http://schemas.openxmlformats.org/drawingml/2006/chartDrawing">
    <cdr:from>
      <cdr:x>0.66691</cdr:x>
      <cdr:y>0.3358</cdr:y>
    </cdr:from>
    <cdr:to>
      <cdr:x>0.71325</cdr:x>
      <cdr:y>0.40089</cdr:y>
    </cdr:to>
    <cdr:sp macro="" textlink="">
      <cdr:nvSpPr>
        <cdr:cNvPr id="43" name="TextBox 42"/>
        <cdr:cNvSpPr txBox="1"/>
      </cdr:nvSpPr>
      <cdr:spPr>
        <a:xfrm xmlns:a="http://schemas.openxmlformats.org/drawingml/2006/main">
          <a:off x="8772527" y="2162176"/>
          <a:ext cx="60960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 b="1">
              <a:solidFill>
                <a:srgbClr val="FF0000"/>
              </a:solidFill>
            </a:rPr>
            <a:t>45</a:t>
          </a:r>
          <a:endParaRPr lang="el-GR" sz="2000" b="1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0.71035</cdr:x>
      <cdr:y>0.28107</cdr:y>
    </cdr:from>
    <cdr:to>
      <cdr:x>0.75887</cdr:x>
      <cdr:y>0.3432</cdr:y>
    </cdr:to>
    <cdr:sp macro="" textlink="">
      <cdr:nvSpPr>
        <cdr:cNvPr id="44" name="TextBox 43"/>
        <cdr:cNvSpPr txBox="1"/>
      </cdr:nvSpPr>
      <cdr:spPr>
        <a:xfrm xmlns:a="http://schemas.openxmlformats.org/drawingml/2006/main">
          <a:off x="9344026" y="1809751"/>
          <a:ext cx="638175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 b="1">
              <a:solidFill>
                <a:srgbClr val="FF0000"/>
              </a:solidFill>
            </a:rPr>
            <a:t>49</a:t>
          </a:r>
          <a:endParaRPr lang="el-GR" sz="2000" b="1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0.74946</cdr:x>
      <cdr:y>0.25592</cdr:y>
    </cdr:from>
    <cdr:to>
      <cdr:x>0.78639</cdr:x>
      <cdr:y>0.30769</cdr:y>
    </cdr:to>
    <cdr:sp macro="" textlink="">
      <cdr:nvSpPr>
        <cdr:cNvPr id="45" name="TextBox 44"/>
        <cdr:cNvSpPr txBox="1"/>
      </cdr:nvSpPr>
      <cdr:spPr>
        <a:xfrm xmlns:a="http://schemas.openxmlformats.org/drawingml/2006/main">
          <a:off x="9858376" y="1647826"/>
          <a:ext cx="48577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 b="1">
              <a:solidFill>
                <a:srgbClr val="FF0000"/>
              </a:solidFill>
            </a:rPr>
            <a:t>52</a:t>
          </a:r>
          <a:endParaRPr lang="el-GR" sz="2000" b="1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0.86025</cdr:x>
      <cdr:y>0.13609</cdr:y>
    </cdr:from>
    <cdr:to>
      <cdr:x>0.9008</cdr:x>
      <cdr:y>0.19083</cdr:y>
    </cdr:to>
    <cdr:sp macro="" textlink="">
      <cdr:nvSpPr>
        <cdr:cNvPr id="46" name="TextBox 45"/>
        <cdr:cNvSpPr txBox="1"/>
      </cdr:nvSpPr>
      <cdr:spPr>
        <a:xfrm xmlns:a="http://schemas.openxmlformats.org/drawingml/2006/main">
          <a:off x="11315701" y="876301"/>
          <a:ext cx="5334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 b="1">
              <a:solidFill>
                <a:srgbClr val="FF0000"/>
              </a:solidFill>
            </a:rPr>
            <a:t>59</a:t>
          </a:r>
          <a:endParaRPr lang="el-GR" sz="2000" b="1">
            <a:solidFill>
              <a:srgbClr val="FF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0"/>
  <sheetViews>
    <sheetView tabSelected="1" workbookViewId="0">
      <selection activeCell="F20" sqref="F20"/>
    </sheetView>
  </sheetViews>
  <sheetFormatPr defaultRowHeight="15"/>
  <cols>
    <col min="1" max="1" width="9.140625" style="1"/>
    <col min="2" max="6" width="9.140625" style="5"/>
  </cols>
  <sheetData>
    <row r="1" spans="1:6">
      <c r="B1" s="6" t="s">
        <v>0</v>
      </c>
      <c r="C1" s="6" t="s">
        <v>1</v>
      </c>
      <c r="D1" s="7" t="s">
        <v>6</v>
      </c>
      <c r="E1" s="7" t="s">
        <v>7</v>
      </c>
      <c r="F1" s="7" t="s">
        <v>8</v>
      </c>
    </row>
    <row r="2" spans="1:6">
      <c r="A2" s="2" t="s">
        <v>5</v>
      </c>
      <c r="B2" s="4">
        <v>0</v>
      </c>
      <c r="C2" s="4">
        <v>1.6332</v>
      </c>
      <c r="D2" s="5">
        <v>0.83</v>
      </c>
      <c r="E2" s="5">
        <f>C2-D2</f>
        <v>0.80320000000000003</v>
      </c>
    </row>
    <row r="3" spans="1:6">
      <c r="A3" s="1">
        <v>1</v>
      </c>
      <c r="B3" s="4">
        <v>22.964482908299999</v>
      </c>
      <c r="C3" s="4">
        <v>2.802</v>
      </c>
      <c r="D3" s="5">
        <f t="shared" ref="D3:D11" si="0">(0.83*(181.63-0)+(11.2-0.83)*(B3-0))/(181.63-0)</f>
        <v>2.1411363087544513</v>
      </c>
      <c r="E3" s="5">
        <f t="shared" ref="E3:E66" si="1">C3-D3</f>
        <v>0.66086369124554878</v>
      </c>
      <c r="F3" s="5">
        <f>(B3-B2)*(E3+E2)*0.5/2</f>
        <v>8.4053664035677524</v>
      </c>
    </row>
    <row r="4" spans="1:6">
      <c r="A4" s="1">
        <f>A3+1</f>
        <v>2</v>
      </c>
      <c r="B4" s="4">
        <v>47.161854806500003</v>
      </c>
      <c r="C4" s="4">
        <v>4</v>
      </c>
      <c r="D4" s="5">
        <f t="shared" si="0"/>
        <v>3.5226632953994659</v>
      </c>
      <c r="E4" s="5">
        <f t="shared" si="1"/>
        <v>0.47733670460053412</v>
      </c>
      <c r="F4" s="5">
        <f t="shared" ref="F4:F67" si="2">(B4-B3)*(E4+E3)*0.5/2</f>
        <v>6.8853645682415321</v>
      </c>
    </row>
    <row r="5" spans="1:6">
      <c r="A5" s="1">
        <f t="shared" ref="A5:A23" si="3">A4+1</f>
        <v>3</v>
      </c>
      <c r="B5" s="4">
        <v>58.420554002599999</v>
      </c>
      <c r="C5" s="4">
        <v>4.7516999999899996</v>
      </c>
      <c r="D5" s="5">
        <f t="shared" si="0"/>
        <v>4.1654685074434949</v>
      </c>
      <c r="E5" s="5">
        <f t="shared" si="1"/>
        <v>0.58623149254650464</v>
      </c>
      <c r="F5" s="5">
        <f t="shared" si="2"/>
        <v>2.993598601554222</v>
      </c>
    </row>
    <row r="6" spans="1:6">
      <c r="A6" s="1">
        <f t="shared" si="3"/>
        <v>4</v>
      </c>
      <c r="B6" s="4">
        <v>81.938992036800002</v>
      </c>
      <c r="C6" s="4">
        <v>6</v>
      </c>
      <c r="D6" s="5">
        <f t="shared" si="0"/>
        <v>5.5082323813335679</v>
      </c>
      <c r="E6" s="5">
        <f t="shared" si="1"/>
        <v>0.49176761866643215</v>
      </c>
      <c r="F6" s="5">
        <f t="shared" si="2"/>
        <v>6.3382138244960329</v>
      </c>
    </row>
    <row r="7" spans="1:6">
      <c r="A7" s="1">
        <f t="shared" si="3"/>
        <v>5</v>
      </c>
      <c r="B7" s="4">
        <v>100.01261859</v>
      </c>
      <c r="C7" s="4">
        <v>6.9021999999999997</v>
      </c>
      <c r="D7" s="5">
        <f t="shared" si="0"/>
        <v>6.5401296855051472</v>
      </c>
      <c r="E7" s="5">
        <f t="shared" si="1"/>
        <v>0.3620703144948525</v>
      </c>
      <c r="F7" s="5">
        <f t="shared" si="2"/>
        <v>3.8579869852283002</v>
      </c>
    </row>
    <row r="8" spans="1:6">
      <c r="A8" s="1">
        <f t="shared" si="3"/>
        <v>6</v>
      </c>
      <c r="B8" s="4">
        <v>119.42898800499999</v>
      </c>
      <c r="C8" s="4">
        <v>8</v>
      </c>
      <c r="D8" s="5">
        <f t="shared" si="0"/>
        <v>7.6486896746784661</v>
      </c>
      <c r="E8" s="5">
        <f t="shared" si="1"/>
        <v>0.35131032532153394</v>
      </c>
      <c r="F8" s="5">
        <f t="shared" si="2"/>
        <v>3.4628155090460027</v>
      </c>
    </row>
    <row r="9" spans="1:6">
      <c r="A9" s="1">
        <f t="shared" si="3"/>
        <v>7</v>
      </c>
      <c r="B9" s="4">
        <v>133.888880513</v>
      </c>
      <c r="C9" s="4">
        <v>8.8552999999999997</v>
      </c>
      <c r="D9" s="5">
        <f>(0.83*(181.63-0)+(11.2-0.83)*(B9-0))/(181.63-0)</f>
        <v>8.474264113416341</v>
      </c>
      <c r="E9" s="5">
        <f t="shared" si="1"/>
        <v>0.38103588658365872</v>
      </c>
      <c r="F9" s="5">
        <f t="shared" si="2"/>
        <v>2.6474118756975207</v>
      </c>
    </row>
    <row r="10" spans="1:6">
      <c r="A10" s="1">
        <f t="shared" si="3"/>
        <v>8</v>
      </c>
      <c r="B10" s="4">
        <v>144.22142172100001</v>
      </c>
      <c r="C10" s="4">
        <v>9.4451999999999998</v>
      </c>
      <c r="D10" s="5">
        <f t="shared" si="0"/>
        <v>9.06419117572411</v>
      </c>
      <c r="E10" s="5">
        <f t="shared" si="1"/>
        <v>0.38100882427588978</v>
      </c>
      <c r="F10" s="5">
        <f t="shared" si="2"/>
        <v>1.9684645943236843</v>
      </c>
    </row>
    <row r="11" spans="1:6">
      <c r="A11" s="1">
        <f t="shared" si="3"/>
        <v>9</v>
      </c>
      <c r="B11" s="4">
        <v>167.81281154600001</v>
      </c>
      <c r="C11" s="4">
        <v>11.1065</v>
      </c>
      <c r="D11" s="5">
        <f t="shared" si="0"/>
        <v>10.411120165897813</v>
      </c>
      <c r="E11" s="5">
        <f t="shared" si="1"/>
        <v>0.69537983410218729</v>
      </c>
      <c r="F11" s="5">
        <f t="shared" si="2"/>
        <v>6.3483761107514907</v>
      </c>
    </row>
    <row r="12" spans="1:6">
      <c r="A12" s="3">
        <f t="shared" si="3"/>
        <v>10</v>
      </c>
      <c r="B12" s="4">
        <v>181.62567145599999</v>
      </c>
      <c r="C12" s="4">
        <v>12</v>
      </c>
      <c r="D12" s="5">
        <v>11.2</v>
      </c>
      <c r="E12" s="5">
        <f t="shared" si="1"/>
        <v>0.80000000000000071</v>
      </c>
      <c r="F12" s="5">
        <f t="shared" si="2"/>
        <v>5.1638680401731358</v>
      </c>
    </row>
    <row r="13" spans="1:6">
      <c r="A13" s="1">
        <f t="shared" si="3"/>
        <v>11</v>
      </c>
      <c r="B13" s="4">
        <v>205.97757750599999</v>
      </c>
      <c r="C13" s="4">
        <v>13.869899999999999</v>
      </c>
      <c r="D13" s="5">
        <f>(11.2*(534.89-181.63)+(33.81-11.2)*(B13-181.63))/(534.89-181.63)</f>
        <v>12.758338695042347</v>
      </c>
      <c r="E13" s="5">
        <f t="shared" si="1"/>
        <v>1.111561304957652</v>
      </c>
      <c r="F13" s="5">
        <f t="shared" si="2"/>
        <v>11.637540326786038</v>
      </c>
    </row>
    <row r="14" spans="1:6">
      <c r="A14" s="1">
        <f t="shared" si="3"/>
        <v>12</v>
      </c>
      <c r="B14" s="4">
        <v>210.571781536</v>
      </c>
      <c r="C14" s="4">
        <v>14.167899999999999</v>
      </c>
      <c r="D14" s="5">
        <f t="shared" ref="D14:D31" si="4">(11.2*(534.89-181.63)+(33.81-11.2)*(B14-181.63))/(534.89-181.63)</f>
        <v>13.052385439984601</v>
      </c>
      <c r="E14" s="5">
        <f t="shared" si="1"/>
        <v>1.1155145600153986</v>
      </c>
      <c r="F14" s="5">
        <f t="shared" si="2"/>
        <v>2.5579102284937392</v>
      </c>
    </row>
    <row r="15" spans="1:6">
      <c r="A15" s="1">
        <f t="shared" si="3"/>
        <v>13</v>
      </c>
      <c r="B15" s="4">
        <v>241.00269991600001</v>
      </c>
      <c r="C15" s="4">
        <v>16</v>
      </c>
      <c r="D15" s="5">
        <f t="shared" si="4"/>
        <v>15.000081370947067</v>
      </c>
      <c r="E15" s="5">
        <f t="shared" si="1"/>
        <v>0.99991862905293338</v>
      </c>
      <c r="F15" s="5">
        <f t="shared" si="2"/>
        <v>16.093643678720383</v>
      </c>
    </row>
    <row r="16" spans="1:6">
      <c r="A16" s="1">
        <f t="shared" si="3"/>
        <v>14</v>
      </c>
      <c r="B16" s="4">
        <v>251.076515814</v>
      </c>
      <c r="C16" s="4">
        <v>16.6783</v>
      </c>
      <c r="D16" s="5">
        <f t="shared" si="4"/>
        <v>15.644844371155919</v>
      </c>
      <c r="E16" s="5">
        <f t="shared" si="1"/>
        <v>1.0334556288440808</v>
      </c>
      <c r="F16" s="5">
        <f t="shared" si="2"/>
        <v>5.1209594814467199</v>
      </c>
    </row>
    <row r="17" spans="1:6">
      <c r="A17" s="1">
        <f t="shared" si="3"/>
        <v>15</v>
      </c>
      <c r="B17" s="4">
        <v>270.93050923099997</v>
      </c>
      <c r="C17" s="4">
        <v>18</v>
      </c>
      <c r="D17" s="5">
        <f t="shared" si="4"/>
        <v>16.915576384852262</v>
      </c>
      <c r="E17" s="5">
        <f t="shared" si="1"/>
        <v>1.0844236151477382</v>
      </c>
      <c r="F17" s="5">
        <f t="shared" si="2"/>
        <v>10.512090142053612</v>
      </c>
    </row>
    <row r="18" spans="1:6">
      <c r="A18" s="1">
        <f t="shared" si="3"/>
        <v>16</v>
      </c>
      <c r="B18" s="4">
        <v>299.84150070200002</v>
      </c>
      <c r="C18" s="4">
        <v>19.620699999999999</v>
      </c>
      <c r="D18" s="5">
        <f t="shared" si="4"/>
        <v>18.765991142139558</v>
      </c>
      <c r="E18" s="5">
        <f t="shared" si="1"/>
        <v>0.85470885786044093</v>
      </c>
      <c r="F18" s="5">
        <f t="shared" si="2"/>
        <v>14.015560597069673</v>
      </c>
    </row>
    <row r="19" spans="1:6">
      <c r="A19" s="1">
        <f t="shared" si="3"/>
        <v>17</v>
      </c>
      <c r="B19" s="4">
        <v>314.48474682800003</v>
      </c>
      <c r="C19" s="4">
        <v>20.348199999999999</v>
      </c>
      <c r="D19" s="5">
        <f t="shared" si="4"/>
        <v>19.703215268587105</v>
      </c>
      <c r="E19" s="5">
        <f t="shared" si="1"/>
        <v>0.64498473141289381</v>
      </c>
      <c r="F19" s="5">
        <f t="shared" si="2"/>
        <v>5.4900955853284517</v>
      </c>
    </row>
    <row r="20" spans="1:6">
      <c r="A20" s="1">
        <f t="shared" si="3"/>
        <v>18</v>
      </c>
      <c r="B20" s="4">
        <v>345.328869123</v>
      </c>
      <c r="C20" s="4">
        <v>22</v>
      </c>
      <c r="D20" s="5">
        <f t="shared" si="4"/>
        <v>21.677357840884987</v>
      </c>
      <c r="E20" s="5">
        <f t="shared" si="1"/>
        <v>0.32264215911501282</v>
      </c>
      <c r="F20" s="5">
        <f t="shared" si="2"/>
        <v>7.4614005368433265</v>
      </c>
    </row>
    <row r="21" spans="1:6">
      <c r="A21" s="1">
        <f t="shared" si="3"/>
        <v>19</v>
      </c>
      <c r="B21" s="4">
        <v>359.524192809</v>
      </c>
      <c r="C21" s="4">
        <v>23.013300000000001</v>
      </c>
      <c r="D21" s="5">
        <f t="shared" si="4"/>
        <v>22.585913206735807</v>
      </c>
      <c r="E21" s="5">
        <f t="shared" si="1"/>
        <v>0.42738679326419415</v>
      </c>
      <c r="F21" s="5">
        <f t="shared" si="2"/>
        <v>2.6617259382235798</v>
      </c>
    </row>
    <row r="22" spans="1:6">
      <c r="A22" s="1">
        <f t="shared" si="3"/>
        <v>20</v>
      </c>
      <c r="B22" s="4">
        <v>373.647936765</v>
      </c>
      <c r="C22" s="4">
        <v>23.658899999999999</v>
      </c>
      <c r="D22" s="5">
        <f t="shared" si="4"/>
        <v>23.489887194294994</v>
      </c>
      <c r="E22" s="5">
        <f t="shared" si="1"/>
        <v>0.16901280570500532</v>
      </c>
      <c r="F22" s="5">
        <f t="shared" si="2"/>
        <v>2.1058488078255135</v>
      </c>
    </row>
    <row r="23" spans="1:6">
      <c r="A23" s="1">
        <f t="shared" si="3"/>
        <v>21</v>
      </c>
      <c r="B23" s="4">
        <v>390.77426940300001</v>
      </c>
      <c r="C23" s="4">
        <v>24.641500000000001</v>
      </c>
      <c r="D23" s="5">
        <f t="shared" si="4"/>
        <v>24.586038417035134</v>
      </c>
      <c r="E23" s="5">
        <f t="shared" si="1"/>
        <v>5.5461582964866807E-2</v>
      </c>
      <c r="F23" s="5">
        <f t="shared" si="2"/>
        <v>0.96110576226798261</v>
      </c>
    </row>
    <row r="24" spans="1:6">
      <c r="A24" s="2" t="s">
        <v>3</v>
      </c>
      <c r="B24" s="4">
        <v>410.16028574799998</v>
      </c>
      <c r="C24" s="4">
        <v>25.880199999999999</v>
      </c>
      <c r="D24" s="5">
        <f t="shared" si="4"/>
        <v>25.826818096479311</v>
      </c>
      <c r="E24" s="5">
        <f t="shared" si="1"/>
        <v>5.3381903520687501E-2</v>
      </c>
      <c r="F24" s="5">
        <f t="shared" si="2"/>
        <v>0.52751040201393484</v>
      </c>
    </row>
    <row r="25" spans="1:6">
      <c r="A25" s="1">
        <v>22</v>
      </c>
      <c r="B25" s="4">
        <v>421.91378800299998</v>
      </c>
      <c r="C25" s="4">
        <v>26.728999999999999</v>
      </c>
      <c r="D25" s="5">
        <f t="shared" si="4"/>
        <v>26.579087490086142</v>
      </c>
      <c r="E25" s="5">
        <f t="shared" si="1"/>
        <v>0.14991250991385741</v>
      </c>
      <c r="F25" s="5">
        <f t="shared" si="2"/>
        <v>0.59735533668295648</v>
      </c>
    </row>
    <row r="26" spans="1:6">
      <c r="A26" s="1">
        <f>A25+1</f>
        <v>23</v>
      </c>
      <c r="B26" s="4">
        <v>440.83100307400002</v>
      </c>
      <c r="C26" s="4">
        <v>28</v>
      </c>
      <c r="D26" s="5">
        <f t="shared" si="4"/>
        <v>27.789862083177095</v>
      </c>
      <c r="E26" s="5">
        <f t="shared" si="1"/>
        <v>0.21013791682290517</v>
      </c>
      <c r="F26" s="5">
        <f t="shared" si="2"/>
        <v>1.7027878397461704</v>
      </c>
    </row>
    <row r="27" spans="1:6">
      <c r="A27" s="1">
        <f t="shared" ref="A27:A50" si="5">A26+1</f>
        <v>24</v>
      </c>
      <c r="B27" s="4">
        <v>452.68410618500002</v>
      </c>
      <c r="C27" s="4">
        <v>29.3748</v>
      </c>
      <c r="D27" s="5">
        <f t="shared" si="4"/>
        <v>28.548506315016848</v>
      </c>
      <c r="E27" s="5">
        <f t="shared" si="1"/>
        <v>0.82629368498315259</v>
      </c>
      <c r="F27" s="5">
        <f t="shared" si="2"/>
        <v>3.071232660926523</v>
      </c>
    </row>
    <row r="28" spans="1:6">
      <c r="A28" s="1">
        <f t="shared" si="5"/>
        <v>25</v>
      </c>
      <c r="B28" s="4">
        <v>469.41914686899997</v>
      </c>
      <c r="C28" s="4">
        <v>30.7501</v>
      </c>
      <c r="D28" s="5">
        <f t="shared" si="4"/>
        <v>29.619613346283447</v>
      </c>
      <c r="E28" s="5">
        <f t="shared" si="1"/>
        <v>1.1304866537165523</v>
      </c>
      <c r="F28" s="5">
        <f t="shared" si="2"/>
        <v>8.1866996444476925</v>
      </c>
    </row>
    <row r="29" spans="1:6">
      <c r="A29" s="1">
        <f t="shared" si="5"/>
        <v>26</v>
      </c>
      <c r="B29" s="4">
        <v>481.23386875699998</v>
      </c>
      <c r="C29" s="4">
        <v>31.191400000000002</v>
      </c>
      <c r="D29" s="5">
        <f t="shared" si="4"/>
        <v>30.375801032089029</v>
      </c>
      <c r="E29" s="5">
        <f t="shared" si="1"/>
        <v>0.81559896791097231</v>
      </c>
      <c r="F29" s="5">
        <f t="shared" si="2"/>
        <v>5.7481150974412047</v>
      </c>
    </row>
    <row r="30" spans="1:6">
      <c r="A30" s="1">
        <f t="shared" si="5"/>
        <v>27</v>
      </c>
      <c r="B30" s="4">
        <v>502.38356055000003</v>
      </c>
      <c r="C30" s="4">
        <v>32</v>
      </c>
      <c r="D30" s="5">
        <f t="shared" si="4"/>
        <v>31.729462730101062</v>
      </c>
      <c r="E30" s="5">
        <f t="shared" si="1"/>
        <v>0.27053726989893789</v>
      </c>
      <c r="F30" s="5">
        <f t="shared" si="2"/>
        <v>5.7428616687220506</v>
      </c>
    </row>
    <row r="31" spans="1:6">
      <c r="A31" s="1">
        <f t="shared" si="5"/>
        <v>28</v>
      </c>
      <c r="B31" s="4">
        <v>523.90237519499999</v>
      </c>
      <c r="C31" s="4">
        <v>33.655500000000004</v>
      </c>
      <c r="D31" s="5">
        <f t="shared" si="4"/>
        <v>33.106749711710776</v>
      </c>
      <c r="E31" s="5">
        <f t="shared" si="1"/>
        <v>0.54875028828922723</v>
      </c>
      <c r="F31" s="5">
        <f t="shared" si="2"/>
        <v>4.4075242764014373</v>
      </c>
    </row>
    <row r="32" spans="1:6">
      <c r="A32" s="3">
        <f t="shared" si="5"/>
        <v>29</v>
      </c>
      <c r="B32" s="4">
        <v>534.89135136499999</v>
      </c>
      <c r="C32" s="4">
        <v>34.6098</v>
      </c>
      <c r="D32" s="5">
        <v>33.81</v>
      </c>
      <c r="E32" s="5">
        <f t="shared" si="1"/>
        <v>0.79979999999999762</v>
      </c>
      <c r="F32" s="5">
        <f t="shared" si="2"/>
        <v>3.7047967455142308</v>
      </c>
    </row>
    <row r="33" spans="1:6">
      <c r="A33" s="1">
        <f t="shared" si="5"/>
        <v>30</v>
      </c>
      <c r="B33" s="4">
        <v>556.139657801</v>
      </c>
      <c r="C33" s="4">
        <v>34.819200000000002</v>
      </c>
      <c r="D33" s="5">
        <f>(33.81*(585.73-534.89)+(35.2-33.81)*(B33-534.89))/(585.73-534.89)</f>
        <v>34.39098002248997</v>
      </c>
      <c r="E33" s="5">
        <f t="shared" si="1"/>
        <v>0.42821997751003238</v>
      </c>
      <c r="F33" s="5">
        <f t="shared" si="2"/>
        <v>6.5233361979157385</v>
      </c>
    </row>
    <row r="34" spans="1:6">
      <c r="A34" s="1">
        <f t="shared" si="5"/>
        <v>31</v>
      </c>
      <c r="B34" s="4">
        <v>574.67669094400003</v>
      </c>
      <c r="C34" s="4">
        <v>35.052799999999998</v>
      </c>
      <c r="D34" s="5">
        <f t="shared" ref="D34:D35" si="6">(33.81*(585.73-534.89)+(35.2-33.81)*(B34-534.89))/(585.73-534.89)</f>
        <v>34.897795051380015</v>
      </c>
      <c r="E34" s="5">
        <f t="shared" si="1"/>
        <v>0.15500494861998249</v>
      </c>
      <c r="F34" s="5">
        <f t="shared" si="2"/>
        <v>2.7028149463739575</v>
      </c>
    </row>
    <row r="35" spans="1:6">
      <c r="A35" s="1">
        <f t="shared" si="5"/>
        <v>32</v>
      </c>
      <c r="B35" s="4">
        <v>578.94402925999998</v>
      </c>
      <c r="C35" s="4">
        <v>35.0105</v>
      </c>
      <c r="D35" s="5">
        <f t="shared" si="6"/>
        <v>35.014466968359557</v>
      </c>
      <c r="E35" s="5">
        <f t="shared" si="1"/>
        <v>-3.9669683595562333E-3</v>
      </c>
      <c r="F35" s="5">
        <f t="shared" si="2"/>
        <v>0.16113254008414027</v>
      </c>
    </row>
    <row r="36" spans="1:6">
      <c r="A36" s="3">
        <f t="shared" si="5"/>
        <v>33</v>
      </c>
      <c r="B36" s="4">
        <v>585.72806847100003</v>
      </c>
      <c r="C36" s="4">
        <v>36</v>
      </c>
      <c r="D36" s="5">
        <v>35.200000000000003</v>
      </c>
      <c r="E36" s="5">
        <f t="shared" si="1"/>
        <v>0.79999999999999716</v>
      </c>
      <c r="F36" s="5">
        <f t="shared" si="2"/>
        <v>1.3500798249749986</v>
      </c>
    </row>
    <row r="37" spans="1:6">
      <c r="A37" s="1">
        <f t="shared" si="5"/>
        <v>34</v>
      </c>
      <c r="B37" s="4">
        <v>601.95084546400005</v>
      </c>
      <c r="C37" s="4">
        <v>37.006500000000003</v>
      </c>
      <c r="D37" s="5">
        <f>(35.2*(817.71-585.73)+(51.2-35.2)*(B37-585.73))/(817.71-585.73)</f>
        <v>36.318775443676188</v>
      </c>
      <c r="E37" s="5">
        <f t="shared" si="1"/>
        <v>0.6877245563238148</v>
      </c>
      <c r="F37" s="5">
        <f t="shared" si="2"/>
        <v>6.0337559260627769</v>
      </c>
    </row>
    <row r="38" spans="1:6">
      <c r="A38" s="1">
        <f t="shared" si="5"/>
        <v>35</v>
      </c>
      <c r="B38" s="4">
        <v>626.25225256099998</v>
      </c>
      <c r="C38" s="4">
        <v>38.436700000000002</v>
      </c>
      <c r="D38" s="5">
        <f t="shared" ref="D38:D47" si="7">(35.2*(817.71-585.73)+(51.2-35.2)*(B38-585.73))/(817.71-585.73)</f>
        <v>37.994879045503922</v>
      </c>
      <c r="E38" s="5">
        <f t="shared" si="1"/>
        <v>0.44182095449608028</v>
      </c>
      <c r="F38" s="5">
        <f t="shared" si="2"/>
        <v>6.8623863232557509</v>
      </c>
    </row>
    <row r="39" spans="1:6">
      <c r="A39" s="1">
        <f t="shared" si="5"/>
        <v>36</v>
      </c>
      <c r="B39" s="4">
        <v>645.38717359300006</v>
      </c>
      <c r="C39" s="4">
        <v>40</v>
      </c>
      <c r="D39" s="5">
        <f t="shared" si="7"/>
        <v>39.314642544564194</v>
      </c>
      <c r="E39" s="5">
        <f t="shared" si="1"/>
        <v>0.68535745543580617</v>
      </c>
      <c r="F39" s="5">
        <f t="shared" si="2"/>
        <v>5.3921174657555149</v>
      </c>
    </row>
    <row r="40" spans="1:6">
      <c r="A40" s="1">
        <f t="shared" si="5"/>
        <v>37</v>
      </c>
      <c r="B40" s="4">
        <v>661.58457883799997</v>
      </c>
      <c r="C40" s="4">
        <v>41.341999999999999</v>
      </c>
      <c r="D40" s="5">
        <f t="shared" si="7"/>
        <v>40.431801282041555</v>
      </c>
      <c r="E40" s="5">
        <f t="shared" si="1"/>
        <v>0.91019871795844409</v>
      </c>
      <c r="F40" s="5">
        <f t="shared" si="2"/>
        <v>6.4609674829070052</v>
      </c>
    </row>
    <row r="41" spans="1:6">
      <c r="A41" s="1">
        <f t="shared" si="5"/>
        <v>38</v>
      </c>
      <c r="B41" s="4">
        <v>670.99378531900004</v>
      </c>
      <c r="C41" s="4">
        <v>42</v>
      </c>
      <c r="D41" s="5">
        <f t="shared" si="7"/>
        <v>41.080768019243045</v>
      </c>
      <c r="E41" s="5">
        <f t="shared" si="1"/>
        <v>0.91923198075695467</v>
      </c>
      <c r="F41" s="5">
        <f t="shared" si="2"/>
        <v>4.3033727967233535</v>
      </c>
    </row>
    <row r="42" spans="1:6">
      <c r="A42" s="1">
        <f t="shared" si="5"/>
        <v>39</v>
      </c>
      <c r="B42" s="4">
        <v>694.86453010699995</v>
      </c>
      <c r="C42" s="4">
        <v>43.3048</v>
      </c>
      <c r="D42" s="5">
        <f t="shared" si="7"/>
        <v>42.727168211535478</v>
      </c>
      <c r="E42" s="5">
        <f t="shared" si="1"/>
        <v>0.57763178846452234</v>
      </c>
      <c r="F42" s="5">
        <f t="shared" si="2"/>
        <v>8.932813254372368</v>
      </c>
    </row>
    <row r="43" spans="1:6">
      <c r="A43" s="1">
        <f t="shared" si="5"/>
        <v>40</v>
      </c>
      <c r="B43" s="4">
        <v>714.75072807000004</v>
      </c>
      <c r="C43" s="4">
        <v>44.593600000000002</v>
      </c>
      <c r="D43" s="5">
        <f t="shared" si="7"/>
        <v>44.098748379687912</v>
      </c>
      <c r="E43" s="5">
        <f t="shared" si="1"/>
        <v>0.49485162031209029</v>
      </c>
      <c r="F43" s="5">
        <f t="shared" si="2"/>
        <v>5.3319043447412158</v>
      </c>
    </row>
    <row r="44" spans="1:6">
      <c r="A44" s="1">
        <f t="shared" si="5"/>
        <v>41</v>
      </c>
      <c r="B44" s="4">
        <v>736.384711616</v>
      </c>
      <c r="C44" s="4">
        <v>46</v>
      </c>
      <c r="D44" s="5">
        <f t="shared" si="7"/>
        <v>45.590875876610056</v>
      </c>
      <c r="E44" s="5">
        <f t="shared" si="1"/>
        <v>0.40912412338994386</v>
      </c>
      <c r="F44" s="5">
        <f t="shared" si="2"/>
        <v>4.8891490913082229</v>
      </c>
    </row>
    <row r="45" spans="1:6">
      <c r="A45" s="1">
        <f t="shared" si="5"/>
        <v>42</v>
      </c>
      <c r="B45" s="4">
        <v>760.91841728600002</v>
      </c>
      <c r="C45" s="4">
        <v>47.423900000000003</v>
      </c>
      <c r="D45" s="5">
        <f t="shared" si="7"/>
        <v>47.283001450883702</v>
      </c>
      <c r="E45" s="5">
        <f t="shared" si="1"/>
        <v>0.14089854911630084</v>
      </c>
      <c r="F45" s="5">
        <f t="shared" si="2"/>
        <v>3.3735235897737548</v>
      </c>
    </row>
    <row r="46" spans="1:6">
      <c r="A46" s="1">
        <f t="shared" si="5"/>
        <v>43</v>
      </c>
      <c r="B46" s="4">
        <v>779.18366934300002</v>
      </c>
      <c r="C46" s="4">
        <v>49.222900000000003</v>
      </c>
      <c r="D46" s="5">
        <f t="shared" si="7"/>
        <v>48.542782608362792</v>
      </c>
      <c r="E46" s="5">
        <f t="shared" si="1"/>
        <v>0.68011739163721074</v>
      </c>
      <c r="F46" s="5">
        <f t="shared" si="2"/>
        <v>3.7490157751694664</v>
      </c>
    </row>
    <row r="47" spans="1:6">
      <c r="A47" s="1">
        <f t="shared" si="5"/>
        <v>44</v>
      </c>
      <c r="B47" s="4">
        <v>793.26851113600003</v>
      </c>
      <c r="C47" s="4">
        <v>50.232500000000002</v>
      </c>
      <c r="D47" s="5">
        <f t="shared" si="7"/>
        <v>49.514234753754636</v>
      </c>
      <c r="E47" s="5">
        <f t="shared" si="1"/>
        <v>0.71826524624536603</v>
      </c>
      <c r="F47" s="5">
        <f t="shared" si="2"/>
        <v>4.9239995551635287</v>
      </c>
    </row>
    <row r="48" spans="1:6">
      <c r="A48" s="3">
        <f t="shared" si="5"/>
        <v>45</v>
      </c>
      <c r="B48" s="4">
        <v>817.70736449399999</v>
      </c>
      <c r="C48" s="4">
        <v>52</v>
      </c>
      <c r="D48" s="5">
        <v>51.2</v>
      </c>
      <c r="E48" s="5">
        <f t="shared" si="1"/>
        <v>0.79999999999999716</v>
      </c>
      <c r="F48" s="5">
        <f t="shared" si="2"/>
        <v>9.276165427884532</v>
      </c>
    </row>
    <row r="49" spans="1:6">
      <c r="A49" s="1">
        <f t="shared" si="5"/>
        <v>46</v>
      </c>
      <c r="B49" s="4">
        <v>830.54095669000003</v>
      </c>
      <c r="C49" s="4">
        <v>53.321899999999999</v>
      </c>
      <c r="D49" s="5">
        <f>(51.2*(870.28-817.71)+(56.22-51.2)*(B49-817.71))/(870.28-817.71)</f>
        <v>52.42525019181663</v>
      </c>
      <c r="E49" s="5">
        <f t="shared" si="1"/>
        <v>0.89664980818336915</v>
      </c>
      <c r="F49" s="5">
        <f t="shared" si="2"/>
        <v>5.4435279344117538</v>
      </c>
    </row>
    <row r="50" spans="1:6">
      <c r="A50" s="1">
        <f t="shared" si="5"/>
        <v>47</v>
      </c>
      <c r="B50" s="4">
        <v>844.86392864100003</v>
      </c>
      <c r="C50" s="4">
        <v>54.8825</v>
      </c>
      <c r="D50" s="5">
        <f t="shared" ref="D50:D52" si="8">(51.2*(870.28-817.71)+(56.22-51.2)*(B50-817.71))/(870.28-817.71)</f>
        <v>53.792975495107861</v>
      </c>
      <c r="E50" s="5">
        <f t="shared" si="1"/>
        <v>1.0895245048921396</v>
      </c>
      <c r="F50" s="5">
        <f t="shared" si="2"/>
        <v>7.1119797439943007</v>
      </c>
    </row>
    <row r="51" spans="1:6">
      <c r="A51" s="2" t="s">
        <v>2</v>
      </c>
      <c r="B51" s="4">
        <v>856.289373802</v>
      </c>
      <c r="C51" s="4">
        <v>55.839599999999997</v>
      </c>
      <c r="D51" s="5">
        <f t="shared" si="8"/>
        <v>54.884010966065063</v>
      </c>
      <c r="E51" s="5">
        <f t="shared" si="1"/>
        <v>0.95558903393493466</v>
      </c>
      <c r="F51" s="5">
        <f t="shared" si="2"/>
        <v>5.8415831464718302</v>
      </c>
    </row>
    <row r="52" spans="1:6">
      <c r="A52" s="1">
        <v>48</v>
      </c>
      <c r="B52" s="4">
        <v>857.98061739000002</v>
      </c>
      <c r="C52" s="4">
        <v>56</v>
      </c>
      <c r="D52" s="5">
        <f t="shared" si="8"/>
        <v>55.045510734217238</v>
      </c>
      <c r="E52" s="5">
        <f t="shared" si="1"/>
        <v>0.95448926578276172</v>
      </c>
      <c r="F52" s="5">
        <f t="shared" si="2"/>
        <v>0.80760191924388369</v>
      </c>
    </row>
    <row r="53" spans="1:6">
      <c r="A53" s="3">
        <f>A52+1</f>
        <v>49</v>
      </c>
      <c r="B53" s="4">
        <v>870.27665662300001</v>
      </c>
      <c r="C53" s="4">
        <v>57.022599999999997</v>
      </c>
      <c r="D53" s="5">
        <v>56.22</v>
      </c>
      <c r="E53" s="5">
        <f t="shared" si="1"/>
        <v>0.8025999999999982</v>
      </c>
      <c r="F53" s="5">
        <f t="shared" si="2"/>
        <v>5.4013096369869897</v>
      </c>
    </row>
    <row r="54" spans="1:6">
      <c r="A54" s="1">
        <f t="shared" ref="A54:A68" si="9">A53+1</f>
        <v>50</v>
      </c>
      <c r="B54" s="4">
        <v>889.10736133600005</v>
      </c>
      <c r="C54" s="4">
        <v>57.325800000000001</v>
      </c>
      <c r="D54" s="5">
        <f>(56.22*(922.05-870.28)+(57.91-56.22)*(B54-870.28))/(922.05-870.28)</f>
        <v>56.834607700557086</v>
      </c>
      <c r="E54" s="5">
        <f t="shared" si="1"/>
        <v>0.49119229944291476</v>
      </c>
      <c r="F54" s="5">
        <f t="shared" si="2"/>
        <v>6.0907551876907071</v>
      </c>
    </row>
    <row r="55" spans="1:6">
      <c r="A55" s="1">
        <f t="shared" si="9"/>
        <v>51</v>
      </c>
      <c r="B55" s="4">
        <v>904.85811736200003</v>
      </c>
      <c r="C55" s="4">
        <v>58</v>
      </c>
      <c r="D55" s="5">
        <f>(56.22*(922.05-870.28)+(57.91-56.22)*(B55-870.28))/(922.05-870.28)</f>
        <v>57.348781501676264</v>
      </c>
      <c r="E55" s="5">
        <f t="shared" si="1"/>
        <v>0.65121849832373613</v>
      </c>
      <c r="F55" s="5">
        <f t="shared" si="2"/>
        <v>4.4984584392726292</v>
      </c>
    </row>
    <row r="56" spans="1:6">
      <c r="A56" s="3">
        <f t="shared" si="9"/>
        <v>52</v>
      </c>
      <c r="B56" s="4">
        <v>922.04868567200003</v>
      </c>
      <c r="C56" s="4">
        <v>58.713500000000003</v>
      </c>
      <c r="D56" s="5">
        <v>57.91</v>
      </c>
      <c r="E56" s="5">
        <f t="shared" si="1"/>
        <v>0.80350000000000676</v>
      </c>
      <c r="F56" s="5">
        <f t="shared" si="2"/>
        <v>6.2518594293137317</v>
      </c>
    </row>
    <row r="57" spans="1:6">
      <c r="A57" s="1">
        <f t="shared" si="9"/>
        <v>53</v>
      </c>
      <c r="B57" s="4">
        <v>940.17320483000003</v>
      </c>
      <c r="C57" s="4">
        <v>60</v>
      </c>
      <c r="D57" s="5">
        <f>(57.91*(1068.54-922.05)+(69.12-57.91)*(B57-922.05))/(1068.54-922.05)</f>
        <v>59.296860032386512</v>
      </c>
      <c r="E57" s="5">
        <f t="shared" si="1"/>
        <v>0.70313996761348818</v>
      </c>
      <c r="F57" s="5">
        <f t="shared" si="2"/>
        <v>6.8267812393048217</v>
      </c>
    </row>
    <row r="58" spans="1:6">
      <c r="A58" s="1">
        <f t="shared" si="9"/>
        <v>54</v>
      </c>
      <c r="B58" s="4">
        <v>967.38149265100003</v>
      </c>
      <c r="C58" s="4">
        <v>62</v>
      </c>
      <c r="D58" s="5">
        <f t="shared" ref="D58:D62" si="10">(57.91*(1068.54-922.05)+(69.12-57.91)*(B58-922.05))/(1068.54-922.05)</f>
        <v>61.378946908442288</v>
      </c>
      <c r="E58" s="5">
        <f t="shared" si="1"/>
        <v>0.62105309155771238</v>
      </c>
      <c r="F58" s="5">
        <f t="shared" si="2"/>
        <v>9.0072564711251264</v>
      </c>
    </row>
    <row r="59" spans="1:6">
      <c r="A59" s="1">
        <f t="shared" si="9"/>
        <v>55</v>
      </c>
      <c r="B59" s="4">
        <v>983.60396681400005</v>
      </c>
      <c r="C59" s="4">
        <v>63.526299999999999</v>
      </c>
      <c r="D59" s="5">
        <f t="shared" si="10"/>
        <v>62.620355437128403</v>
      </c>
      <c r="E59" s="5">
        <f t="shared" si="1"/>
        <v>0.9059445628715963</v>
      </c>
      <c r="F59" s="5">
        <f t="shared" si="2"/>
        <v>6.1929199989852712</v>
      </c>
    </row>
    <row r="60" spans="1:6">
      <c r="A60" s="1">
        <f t="shared" si="9"/>
        <v>56</v>
      </c>
      <c r="B60" s="4">
        <v>1004.76585182</v>
      </c>
      <c r="C60" s="4">
        <v>65.104399999999998</v>
      </c>
      <c r="D60" s="5">
        <f t="shared" si="10"/>
        <v>64.239747415538261</v>
      </c>
      <c r="E60" s="5">
        <f t="shared" si="1"/>
        <v>0.86465258446173721</v>
      </c>
      <c r="F60" s="5">
        <f t="shared" si="2"/>
        <v>9.3672933059548757</v>
      </c>
    </row>
    <row r="61" spans="1:6">
      <c r="A61" s="1">
        <f t="shared" si="9"/>
        <v>57</v>
      </c>
      <c r="B61" s="4">
        <v>1023.8146186</v>
      </c>
      <c r="C61" s="4">
        <v>66.808999999999997</v>
      </c>
      <c r="D61" s="5">
        <f t="shared" si="10"/>
        <v>65.697435145784695</v>
      </c>
      <c r="E61" s="5">
        <f t="shared" si="1"/>
        <v>1.1115648542153025</v>
      </c>
      <c r="F61" s="5">
        <f t="shared" si="2"/>
        <v>9.4111262739819956</v>
      </c>
    </row>
    <row r="62" spans="1:6">
      <c r="A62" s="1">
        <f t="shared" si="9"/>
        <v>58</v>
      </c>
      <c r="B62" s="4">
        <v>1043.8287668400001</v>
      </c>
      <c r="C62" s="4">
        <v>68</v>
      </c>
      <c r="D62" s="5">
        <f t="shared" si="10"/>
        <v>67.228997721867714</v>
      </c>
      <c r="E62" s="5">
        <f t="shared" si="1"/>
        <v>0.77100227813228628</v>
      </c>
      <c r="F62" s="5">
        <f t="shared" si="2"/>
        <v>9.4194944146391109</v>
      </c>
    </row>
    <row r="63" spans="1:6">
      <c r="A63" s="3">
        <f t="shared" si="9"/>
        <v>59</v>
      </c>
      <c r="B63" s="4">
        <v>1068.5365125999999</v>
      </c>
      <c r="C63" s="4">
        <v>69.917900000000003</v>
      </c>
      <c r="D63" s="5">
        <v>69.12</v>
      </c>
      <c r="E63" s="5">
        <f t="shared" si="1"/>
        <v>0.7978999999999985</v>
      </c>
      <c r="F63" s="5">
        <f t="shared" si="2"/>
        <v>9.6910096525942677</v>
      </c>
    </row>
    <row r="64" spans="1:6">
      <c r="A64" s="1">
        <f t="shared" si="9"/>
        <v>60</v>
      </c>
      <c r="B64" s="4">
        <v>1096.9687345899999</v>
      </c>
      <c r="C64" s="4">
        <v>71.076400000000007</v>
      </c>
      <c r="D64" s="5">
        <f>(69.12*(1183.04-1068.54)+(72.97-69.12)*(B64-1068.54))/(1183.04-1068.54)</f>
        <v>70.07590068272053</v>
      </c>
      <c r="E64" s="5">
        <f t="shared" si="1"/>
        <v>1.0004993172794769</v>
      </c>
      <c r="F64" s="5">
        <f t="shared" si="2"/>
        <v>12.78312215388863</v>
      </c>
    </row>
    <row r="65" spans="1:6">
      <c r="A65" s="1">
        <f t="shared" si="9"/>
        <v>61</v>
      </c>
      <c r="B65" s="4">
        <v>1105.88222638</v>
      </c>
      <c r="C65" s="4">
        <v>71.368099999999998</v>
      </c>
      <c r="D65" s="5">
        <f t="shared" ref="D65:D68" si="11">(69.12*(1183.04-1068.54)+(72.97-69.12)*(B65-1068.54))/(1183.04-1068.54)</f>
        <v>70.375611978716165</v>
      </c>
      <c r="E65" s="5">
        <f t="shared" si="1"/>
        <v>0.99248802128383318</v>
      </c>
      <c r="F65" s="5">
        <f t="shared" si="2"/>
        <v>4.441119069964544</v>
      </c>
    </row>
    <row r="66" spans="1:6">
      <c r="A66" s="1">
        <f t="shared" si="9"/>
        <v>62</v>
      </c>
      <c r="B66" s="4">
        <v>1131.4080749899999</v>
      </c>
      <c r="C66" s="4">
        <v>72</v>
      </c>
      <c r="D66" s="5">
        <f t="shared" si="11"/>
        <v>71.233904704903935</v>
      </c>
      <c r="E66" s="5">
        <f t="shared" si="1"/>
        <v>0.76609529509606489</v>
      </c>
      <c r="F66" s="5">
        <f t="shared" si="2"/>
        <v>11.222332875496214</v>
      </c>
    </row>
    <row r="67" spans="1:6">
      <c r="A67" s="1">
        <f t="shared" si="9"/>
        <v>63</v>
      </c>
      <c r="B67" s="4">
        <v>1144.5164388400001</v>
      </c>
      <c r="C67" s="4">
        <v>72.506600000000006</v>
      </c>
      <c r="D67" s="5">
        <f t="shared" si="11"/>
        <v>71.674666284139732</v>
      </c>
      <c r="E67" s="5">
        <f t="shared" ref="E67:E69" si="12">C67-D67</f>
        <v>0.83193371586027354</v>
      </c>
      <c r="F67" s="5">
        <f t="shared" si="2"/>
        <v>5.2368864296178943</v>
      </c>
    </row>
    <row r="68" spans="1:6">
      <c r="A68" s="1">
        <f t="shared" si="9"/>
        <v>64</v>
      </c>
      <c r="B68" s="4">
        <v>1166.4622086300001</v>
      </c>
      <c r="C68" s="4">
        <v>73.4131</v>
      </c>
      <c r="D68" s="5">
        <f t="shared" si="11"/>
        <v>72.412580814196517</v>
      </c>
      <c r="E68" s="5">
        <f t="shared" si="12"/>
        <v>1.0005191858034834</v>
      </c>
      <c r="F68" s="5">
        <f t="shared" ref="F68:F69" si="13">(B68-B67)*(E68+E67)*0.5/2</f>
        <v>10.053647382732573</v>
      </c>
    </row>
    <row r="69" spans="1:6">
      <c r="A69" s="2" t="s">
        <v>4</v>
      </c>
      <c r="B69" s="4">
        <v>1183.0430349000001</v>
      </c>
      <c r="C69" s="4">
        <v>73.7714</v>
      </c>
      <c r="D69" s="5">
        <v>72.97</v>
      </c>
      <c r="E69" s="5">
        <f t="shared" si="12"/>
        <v>0.801400000000001</v>
      </c>
      <c r="F69" s="5">
        <f t="shared" si="13"/>
        <v>7.4693272430968509</v>
      </c>
    </row>
    <row r="70" spans="1:6">
      <c r="E70" s="5" t="s">
        <v>9</v>
      </c>
      <c r="F70" s="5">
        <f>SUM(F3:F69)</f>
        <v>393.21415776126918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Lab9Profil-1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jnh</cp:lastModifiedBy>
  <dcterms:created xsi:type="dcterms:W3CDTF">2012-10-05T09:18:58Z</dcterms:created>
  <dcterms:modified xsi:type="dcterms:W3CDTF">2012-10-05T14:34:15Z</dcterms:modified>
</cp:coreProperties>
</file>