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https://aegeangr-my.sharepoint.com/personal/pank_aegean_gr/Documents/Documents/Academics/MAster_Proposal/Master_Animation_UNIWA/"/>
    </mc:Choice>
  </mc:AlternateContent>
  <xr:revisionPtr revIDLastSave="1" documentId="11_AEC3DE96149DA27D4797D2BE136B5131C18A8AFC" xr6:coauthVersionLast="47" xr6:coauthVersionMax="47" xr10:uidLastSave="{551E65FD-546D-42C9-87F3-BE4B41FDC3CC}"/>
  <bookViews>
    <workbookView xWindow="-120" yWindow="-120" windowWidth="20730" windowHeight="11160" xr2:uid="{00000000-000D-0000-FFFF-FFFF00000000}"/>
  </bookViews>
  <sheets>
    <sheet name="Budget &amp; Source of Finance" sheetId="2" r:id="rId1"/>
    <sheet name="Explanatory note" sheetId="16" r:id="rId2"/>
    <sheet name="Cult. Div. if 60%" sheetId="17" r:id="rId3"/>
    <sheet name="Specifications"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4" i="18" l="1"/>
  <c r="E95" i="2"/>
  <c r="E53" i="2" l="1"/>
  <c r="E57" i="2"/>
  <c r="E43" i="2"/>
  <c r="H43" i="2" l="1"/>
  <c r="K43" i="2" s="1"/>
  <c r="H168" i="2"/>
  <c r="D165" i="2"/>
  <c r="D164" i="2"/>
  <c r="D163" i="2"/>
  <c r="D159" i="2"/>
  <c r="D156" i="2"/>
  <c r="D155" i="2"/>
  <c r="D153" i="2"/>
  <c r="D149" i="2"/>
  <c r="D148" i="2"/>
  <c r="D145" i="2"/>
  <c r="D144" i="2"/>
  <c r="H20" i="2"/>
  <c r="I20" i="2" s="1"/>
  <c r="H21" i="2"/>
  <c r="I21" i="2" s="1"/>
  <c r="H22" i="2"/>
  <c r="I22" i="2" s="1"/>
  <c r="H23" i="2"/>
  <c r="I23" i="2" s="1"/>
  <c r="H25" i="2"/>
  <c r="I25" i="2" s="1"/>
  <c r="H26" i="2"/>
  <c r="I26" i="2" s="1"/>
  <c r="H27" i="2"/>
  <c r="I27" i="2" s="1"/>
  <c r="H29" i="2"/>
  <c r="I29" i="2" s="1"/>
  <c r="H30" i="2"/>
  <c r="I30" i="2" s="1"/>
  <c r="H31" i="2"/>
  <c r="I31" i="2" s="1"/>
  <c r="H32" i="2"/>
  <c r="I32" i="2" s="1"/>
  <c r="H33" i="2"/>
  <c r="I33" i="2" s="1"/>
  <c r="H34" i="2"/>
  <c r="J34" i="2" s="1"/>
  <c r="H35" i="2"/>
  <c r="J35" i="2" s="1"/>
  <c r="H37" i="2"/>
  <c r="K37" i="2" s="1"/>
  <c r="H47" i="2"/>
  <c r="I47" i="2" s="1"/>
  <c r="H48" i="2"/>
  <c r="I48" i="2"/>
  <c r="H49" i="2"/>
  <c r="I49" i="2" s="1"/>
  <c r="H51" i="2"/>
  <c r="I51" i="2" s="1"/>
  <c r="H52" i="2"/>
  <c r="I52" i="2" s="1"/>
  <c r="H53" i="2"/>
  <c r="I53" i="2" s="1"/>
  <c r="H54" i="2"/>
  <c r="I54" i="2" s="1"/>
  <c r="H57" i="2"/>
  <c r="J57" i="2" s="1"/>
  <c r="H58" i="2"/>
  <c r="J58" i="2" s="1"/>
  <c r="H59" i="2"/>
  <c r="J59" i="2" s="1"/>
  <c r="H60" i="2"/>
  <c r="J60" i="2" s="1"/>
  <c r="H65" i="2"/>
  <c r="I65" i="2" s="1"/>
  <c r="H66" i="2"/>
  <c r="I66" i="2" s="1"/>
  <c r="H67" i="2"/>
  <c r="I67" i="2" s="1"/>
  <c r="I69" i="2"/>
  <c r="H71" i="2"/>
  <c r="I71" i="2" s="1"/>
  <c r="H72" i="2"/>
  <c r="I72" i="2" s="1"/>
  <c r="H73" i="2"/>
  <c r="I73" i="2" s="1"/>
  <c r="H79" i="2"/>
  <c r="I79" i="2" s="1"/>
  <c r="H80" i="2"/>
  <c r="I80" i="2" s="1"/>
  <c r="H81" i="2"/>
  <c r="I81" i="2" s="1"/>
  <c r="H84" i="2"/>
  <c r="I84" i="2" s="1"/>
  <c r="H85" i="2"/>
  <c r="I85" i="2" s="1"/>
  <c r="H86" i="2"/>
  <c r="I86" i="2" s="1"/>
  <c r="H89" i="2"/>
  <c r="I89" i="2" s="1"/>
  <c r="H90" i="2"/>
  <c r="I90" i="2" s="1"/>
  <c r="H91" i="2"/>
  <c r="I91" i="2" s="1"/>
  <c r="H92" i="2"/>
  <c r="I92" i="2" s="1"/>
  <c r="H93" i="2"/>
  <c r="I93" i="2"/>
  <c r="H94" i="2"/>
  <c r="I94" i="2" s="1"/>
  <c r="H95" i="2"/>
  <c r="I95" i="2" s="1"/>
  <c r="H96" i="2"/>
  <c r="I96" i="2" s="1"/>
  <c r="H97" i="2"/>
  <c r="I97" i="2" s="1"/>
  <c r="H98" i="2"/>
  <c r="I98" i="2" s="1"/>
  <c r="H99" i="2"/>
  <c r="I99" i="2" s="1"/>
  <c r="I103" i="2"/>
  <c r="H104" i="2"/>
  <c r="I104" i="2" s="1"/>
  <c r="H105" i="2"/>
  <c r="I105" i="2" s="1"/>
  <c r="H106" i="2"/>
  <c r="I106" i="2" s="1"/>
  <c r="H107" i="2"/>
  <c r="J107" i="2" s="1"/>
  <c r="J88" i="2" l="1"/>
  <c r="J83" i="2"/>
  <c r="J46" i="2"/>
  <c r="J102" i="2"/>
  <c r="K101" i="2" s="1"/>
  <c r="K56" i="2"/>
  <c r="J70" i="2"/>
  <c r="J64" i="2"/>
  <c r="J50" i="2"/>
  <c r="K45" i="2" s="1"/>
  <c r="J28" i="2"/>
  <c r="J78" i="2"/>
  <c r="K77" i="2" s="1"/>
  <c r="J24" i="2"/>
  <c r="J19" i="2"/>
  <c r="K63" i="2" l="1"/>
  <c r="L41" i="2"/>
  <c r="K18" i="2"/>
  <c r="L17" i="2" s="1"/>
  <c r="L62" i="2" l="1"/>
  <c r="K109" i="2" s="1"/>
  <c r="L110" i="2" s="1"/>
  <c r="K111" i="2" s="1"/>
  <c r="I159" i="2" s="1"/>
  <c r="I170" i="2" s="1"/>
  <c r="L168" i="2" s="1"/>
</calcChain>
</file>

<file path=xl/sharedStrings.xml><?xml version="1.0" encoding="utf-8"?>
<sst xmlns="http://schemas.openxmlformats.org/spreadsheetml/2006/main" count="266" uniqueCount="232">
  <si>
    <t>1.2</t>
  </si>
  <si>
    <t>2.1</t>
  </si>
  <si>
    <t>2.2</t>
  </si>
  <si>
    <t>2.3</t>
  </si>
  <si>
    <t>3.1</t>
  </si>
  <si>
    <t>3.2</t>
  </si>
  <si>
    <t>3.3</t>
  </si>
  <si>
    <t>Translation</t>
  </si>
  <si>
    <t>Production</t>
  </si>
  <si>
    <t>OTHER COSTS</t>
  </si>
  <si>
    <t>Equipment</t>
  </si>
  <si>
    <t>Miscellaneous</t>
  </si>
  <si>
    <t>Overhead Allowance (7%)</t>
  </si>
  <si>
    <t>Production staff</t>
  </si>
  <si>
    <t>TOTAL Headings 1-3</t>
  </si>
  <si>
    <t>1.1.2 Adaptation and script dialogues</t>
  </si>
  <si>
    <t>1.1.2.2 Dialogue writer</t>
  </si>
  <si>
    <t>1.2.2.3 Script writing consultant</t>
  </si>
  <si>
    <t>1.1.3 Other Rights</t>
  </si>
  <si>
    <t>1.1.4 Agent</t>
  </si>
  <si>
    <t>1.1.5 Specialised Consultants</t>
  </si>
  <si>
    <t>2.1.1 Head of development</t>
  </si>
  <si>
    <t>2.3.1 Production manager</t>
  </si>
  <si>
    <t>2.3.2 Assistant to development</t>
  </si>
  <si>
    <t>2.3.3 Secretary</t>
  </si>
  <si>
    <t>3.1.1 Authors:</t>
  </si>
  <si>
    <t>3.1.1.1 Travel</t>
  </si>
  <si>
    <t>3.1.1.2 Hotel</t>
  </si>
  <si>
    <t>3.1.1.3 Meals</t>
  </si>
  <si>
    <t>3.1.1.4 Communication expenses (tel, fax, e-mail)</t>
  </si>
  <si>
    <t>3.1.1.5 Miscellaneous (visas, parking, taxis…)</t>
  </si>
  <si>
    <t>3.1.2.1 Travel</t>
  </si>
  <si>
    <t>3.1.2.2 Hotel</t>
  </si>
  <si>
    <t>3.1.2.3 Meals</t>
  </si>
  <si>
    <t>3.1.2.4 Communication expenses (tel, fax, e-mail)</t>
  </si>
  <si>
    <t>3.1.2.5 Miscellaneous (visas, parking, taxis…)</t>
  </si>
  <si>
    <t>3.3.1.1 Insurance</t>
  </si>
  <si>
    <t>3.3.1.4 Accounting Fees</t>
  </si>
  <si>
    <t>3.3.2 Project Presentation &amp; Marketing</t>
  </si>
  <si>
    <t>1.1</t>
  </si>
  <si>
    <t>Rights acquisition</t>
  </si>
  <si>
    <t>RIGHTS (including social security/fringes)</t>
  </si>
  <si>
    <t xml:space="preserve">1.1.1 Subject </t>
  </si>
  <si>
    <t>1.1.3.2 Archive material</t>
  </si>
  <si>
    <t>1.1.3.3 Photographs and documents</t>
  </si>
  <si>
    <t>1.1.3.4 Sound recordings</t>
  </si>
  <si>
    <t>DEV DEPT SALARIES (including social security/fringes)</t>
  </si>
  <si>
    <t>Travel, Hotel and Living expenses</t>
  </si>
  <si>
    <t>3.3.1 Insurance and Financial costs</t>
  </si>
  <si>
    <t>3.3.1.2 Legal consultant</t>
  </si>
  <si>
    <t>3.3.1.3 Legal registration</t>
  </si>
  <si>
    <t>TOTAL ESTIMATED BUDGET</t>
  </si>
  <si>
    <t>3.2.1 Location Scouting</t>
  </si>
  <si>
    <t>3.2.1.2 Consumables (pictures, audio…)</t>
  </si>
  <si>
    <t>Heading N°</t>
  </si>
  <si>
    <t>Total Heading (€)</t>
  </si>
  <si>
    <t>Unit Cost or Rate (national currency)</t>
  </si>
  <si>
    <t>http://ec.europa.eu/budget/inforeuro/</t>
  </si>
  <si>
    <t>1 € =</t>
  </si>
  <si>
    <t>Insert rate:</t>
  </si>
  <si>
    <t>BGN (Bulgarian Lev)</t>
  </si>
  <si>
    <t>HRK (Croatian Kuna)</t>
  </si>
  <si>
    <t>CZK (Czech Koruna)</t>
  </si>
  <si>
    <t>DKK (Danish Krone)</t>
  </si>
  <si>
    <t>EEK (Estonian Kroon)</t>
  </si>
  <si>
    <t>HUF (Hungarian Forint)</t>
  </si>
  <si>
    <t>ISK (Icelandic Króna)</t>
  </si>
  <si>
    <t>LVL (Latvian Lats)</t>
  </si>
  <si>
    <t>LTL (Lithuanian Litas)</t>
  </si>
  <si>
    <t>NOK (Norwegian Krone)</t>
  </si>
  <si>
    <t>PLN (Polish Zloty)</t>
  </si>
  <si>
    <t>RON (Romanian Leu)</t>
  </si>
  <si>
    <t>SKK (Slovak Koruna)</t>
  </si>
  <si>
    <t>SEK (Swedish Krona)</t>
  </si>
  <si>
    <t>CHF (Swiss Franc)</t>
  </si>
  <si>
    <t>GBP (UK Pound Sterling)</t>
  </si>
  <si>
    <t>EURO</t>
  </si>
  <si>
    <t>Name of applicant company:</t>
  </si>
  <si>
    <t>Title of the action:</t>
  </si>
  <si>
    <t>Applicants from countries outside the euro zone must use the conversion rates
 published at the date of the application available at:</t>
  </si>
  <si>
    <t>1.1.2.1 Writer of adaptation</t>
  </si>
  <si>
    <t>Total sub-heading
(€)</t>
  </si>
  <si>
    <t>Total item
(€)</t>
  </si>
  <si>
    <t>Insert your national currency (use list box below):</t>
  </si>
  <si>
    <t>Sub-item (national currency)</t>
  </si>
  <si>
    <t>1.1.3.1 Director</t>
  </si>
  <si>
    <r>
      <t xml:space="preserve">1.1.3.5 Other </t>
    </r>
    <r>
      <rPr>
        <i/>
        <sz val="8"/>
        <rFont val="Arial"/>
        <family val="2"/>
      </rPr>
      <t>(specify on separate sheet)</t>
    </r>
  </si>
  <si>
    <t>(list responsibility and activity on separate sheet)</t>
  </si>
  <si>
    <t>3.1.2 Head of Development and/or other Personnel</t>
  </si>
  <si>
    <t>3.2.1.1 Equipment rental</t>
  </si>
  <si>
    <t>weeks</t>
  </si>
  <si>
    <t>days</t>
  </si>
  <si>
    <t>months</t>
  </si>
  <si>
    <t>Quantity day/week/month</t>
  </si>
  <si>
    <t>Please do not create or remove budget items</t>
  </si>
  <si>
    <t>Please note that only coloured cells ('Unit Cost or Rate' &amp; 'Quantity') can be filled in</t>
  </si>
  <si>
    <t>Please specify the quantity (days/weeks/months) in heading 2</t>
  </si>
  <si>
    <t>Sub-item (€) automatic conversion</t>
  </si>
  <si>
    <t>Sources of Finance</t>
  </si>
  <si>
    <t>Name of Financial Partner</t>
  </si>
  <si>
    <t>Amount in €</t>
  </si>
  <si>
    <t>%</t>
  </si>
  <si>
    <t>1. Public Funds</t>
  </si>
  <si>
    <t>1.1. Advances on receipts</t>
  </si>
  <si>
    <t>2. Private Funds</t>
  </si>
  <si>
    <t>3. Pre-sales</t>
  </si>
  <si>
    <t>3.1. Distributors</t>
  </si>
  <si>
    <t>3.2. Televisions</t>
  </si>
  <si>
    <t>3.3. Publishers</t>
  </si>
  <si>
    <t>4. Producer's investment</t>
  </si>
  <si>
    <t>5. Co-producers' investment</t>
  </si>
  <si>
    <t>5.1. Co-development</t>
  </si>
  <si>
    <t>5.2. National co-producers</t>
  </si>
  <si>
    <t>5.3. International co-producers</t>
  </si>
  <si>
    <t xml:space="preserve">6. Contribution from MEDIA </t>
  </si>
  <si>
    <t>TOTAL</t>
  </si>
  <si>
    <t>Date:</t>
  </si>
  <si>
    <t>2.1. Subsidies</t>
  </si>
  <si>
    <t>1.2. Subsidies</t>
  </si>
  <si>
    <t>Signature of company's authorised signatory:</t>
  </si>
  <si>
    <t>Done at:</t>
  </si>
  <si>
    <t>Date of Contract or Letter on Intention</t>
  </si>
  <si>
    <t>Status (confirmed/to be confirmed)</t>
  </si>
  <si>
    <t>DETAILED BUDGET - Sources of Finance</t>
  </si>
  <si>
    <r>
      <t>1.1.       Sub-heading</t>
    </r>
    <r>
      <rPr>
        <i/>
        <sz val="10"/>
        <rFont val="Arial"/>
      </rPr>
      <t xml:space="preserve"> (expense category)</t>
    </r>
  </si>
  <si>
    <r>
      <t xml:space="preserve">1.1.1.    Item </t>
    </r>
    <r>
      <rPr>
        <i/>
        <sz val="10"/>
        <rFont val="Arial"/>
      </rPr>
      <t>(expense level)</t>
    </r>
  </si>
  <si>
    <r>
      <t xml:space="preserve">1.1.1.1. Sub-item </t>
    </r>
    <r>
      <rPr>
        <i/>
        <sz val="10"/>
        <rFont val="Arial"/>
      </rPr>
      <t>(detail of expense level)</t>
    </r>
  </si>
  <si>
    <t>1. Heading</t>
  </si>
  <si>
    <t>The number of heading cannot be changed after the signature of the contract, even through an amendment.</t>
  </si>
  <si>
    <t>1.1. Sub-heading</t>
  </si>
  <si>
    <t>Additional sub-headings can be added through a prior amendment to the initial eligible estimated budget.</t>
  </si>
  <si>
    <t>1.1.1. Item</t>
  </si>
  <si>
    <t>Additional items can be added through a simple prior written approval by the Agency.</t>
  </si>
  <si>
    <t>1.1.1.1. Sub-item</t>
  </si>
  <si>
    <t>Additional sub-items can be added by the Beneficiary without prior Agency approval as far as the sum of the new sub-items is not superior to the total of the existing specific sub-items, already mentioned in the eligible estimated budget.</t>
  </si>
  <si>
    <t xml:space="preserve">MEDIA BUDGET – Explanatory note </t>
  </si>
  <si>
    <t>The estimated budget as well as the final report has to be presented in exactly the same way and structured as follows:</t>
  </si>
  <si>
    <r>
      <t>1.          Heading</t>
    </r>
    <r>
      <rPr>
        <i/>
        <sz val="10"/>
        <rFont val="Arial"/>
      </rPr>
      <t xml:space="preserve"> (level to verify the transfers allowed)</t>
    </r>
  </si>
  <si>
    <t>To avoid rejection of expenses when submitting the final report, rules described below must be respected when carrying out the action:</t>
  </si>
  <si>
    <r>
      <t xml:space="preserve">→ As specified in the agreement art II.14.1, to be considered as eligible costs of the action, costs must be provided for in the estimated budget. To satisfy this requirement, </t>
    </r>
    <r>
      <rPr>
        <b/>
        <i/>
        <sz val="10"/>
        <rFont val="Arial"/>
        <family val="2"/>
      </rPr>
      <t>sub-heading level will be considered</t>
    </r>
    <r>
      <rPr>
        <i/>
        <sz val="10"/>
        <rFont val="Arial"/>
        <family val="2"/>
      </rPr>
      <t xml:space="preserve">.   </t>
    </r>
  </si>
  <si>
    <r>
      <t xml:space="preserve">→  </t>
    </r>
    <r>
      <rPr>
        <i/>
        <sz val="10"/>
        <rFont val="Arial"/>
        <family val="2"/>
      </rPr>
      <t xml:space="preserve">Should the transfers between headings exceed the limit of 10% specified in art I.3.4, the provisions of art II.13.3 apply and prior amendment has to be requested by the beneficiary providing a modified estimated budget. It is to be noted that the total of the </t>
    </r>
    <r>
      <rPr>
        <b/>
        <i/>
        <sz val="10"/>
        <rFont val="Arial"/>
        <family val="2"/>
      </rPr>
      <t>estimated budget cannot be changed.</t>
    </r>
    <r>
      <rPr>
        <b/>
        <sz val="10"/>
        <rFont val="Arial"/>
        <family val="2"/>
      </rPr>
      <t xml:space="preserve">   </t>
    </r>
  </si>
  <si>
    <t>SOURCES OF FINANCE</t>
  </si>
  <si>
    <t>1.1.1.1 Option agreement concerning the transfer of rights to the existing work (novel, biography etc)</t>
  </si>
  <si>
    <t>1.1.1.2 Rights acquisition concerning the transfer of rights to the existing work (novel, biography etc)</t>
  </si>
  <si>
    <t>1.1.1.3 Option agreement concerning the transfer of rights to the original work (concept, subject, treatment, script)</t>
  </si>
  <si>
    <t>1.1.1.4 Rights acquisition concerning the transfer of rights to the original work (concept, subject, treatment, script)</t>
  </si>
  <si>
    <t>Production of a video treatment/pilot</t>
  </si>
  <si>
    <t>2.2.1 For Drama / Creative Documentary</t>
  </si>
  <si>
    <t>2.2.1.1 Director</t>
  </si>
  <si>
    <t>2.2.1.2 Director of Photography</t>
  </si>
  <si>
    <t>2.2.2 For Animation</t>
  </si>
  <si>
    <t>2.2.2.1 Director</t>
  </si>
  <si>
    <t>2.2.2.2 Assistants</t>
  </si>
  <si>
    <t>2.2.2.3 Graphics designers and Illustrators (including 3D professionals)</t>
  </si>
  <si>
    <t xml:space="preserve">2.2.2.4 Additional temporary personnel </t>
  </si>
  <si>
    <t>3.2.2.1. Equipment rental</t>
  </si>
  <si>
    <t>3.2.2.2. Consumables (pictures, audio…)</t>
  </si>
  <si>
    <t>3.2.2.3. Other (specify on separate sheet)</t>
  </si>
  <si>
    <t>3.2.3.1 Research (including 3D models)</t>
  </si>
  <si>
    <t>3.2.3.2 Storyboard</t>
  </si>
  <si>
    <t>3.2.3.3 Lay-out</t>
  </si>
  <si>
    <t>3.2.3.4 Animation</t>
  </si>
  <si>
    <t>3.2.3.5 Ink and paint</t>
  </si>
  <si>
    <t>3.2.3.6 Video post-production (editing, mixing, compositing)</t>
  </si>
  <si>
    <t>3.2.3.7 Sound post-production (music, sound effects, dialogue…)</t>
  </si>
  <si>
    <t>3.2.3.8 Studio rental</t>
  </si>
  <si>
    <t>3.2.3.9 Material rental</t>
  </si>
  <si>
    <t>3.2.3.10 Photo, Audio, Video consumables</t>
  </si>
  <si>
    <t>1,00000</t>
  </si>
  <si>
    <t>Sub-heading
N°</t>
  </si>
  <si>
    <r>
      <t xml:space="preserve">3.2.1.3 Other </t>
    </r>
    <r>
      <rPr>
        <i/>
        <sz val="8"/>
        <rFont val="Arial"/>
      </rPr>
      <t>(specify on separate sheet)</t>
    </r>
  </si>
  <si>
    <r>
      <t>3.2.3.11 Other</t>
    </r>
    <r>
      <rPr>
        <i/>
        <sz val="8"/>
        <rFont val="Arial"/>
      </rPr>
      <t xml:space="preserve"> (specify on separate sheet)</t>
    </r>
  </si>
  <si>
    <r>
      <t xml:space="preserve">2.2.1.3 Other </t>
    </r>
    <r>
      <rPr>
        <i/>
        <sz val="8"/>
        <rFont val="Arial"/>
      </rPr>
      <t>(specify on separate sheet)</t>
    </r>
  </si>
  <si>
    <r>
      <t xml:space="preserve">2.3.4 Other </t>
    </r>
    <r>
      <rPr>
        <i/>
        <sz val="8"/>
        <rFont val="Arial"/>
      </rPr>
      <t>(specify on separate sheet)</t>
    </r>
  </si>
  <si>
    <r>
      <t xml:space="preserve">1.3. Other </t>
    </r>
    <r>
      <rPr>
        <i/>
        <sz val="8"/>
        <rFont val="Arial"/>
        <family val="2"/>
      </rPr>
      <t>(please specify)</t>
    </r>
  </si>
  <si>
    <r>
      <t xml:space="preserve">2.2. Other </t>
    </r>
    <r>
      <rPr>
        <i/>
        <sz val="8"/>
        <rFont val="Arial"/>
        <family val="2"/>
      </rPr>
      <t>(please specify)</t>
    </r>
  </si>
  <si>
    <r>
      <t xml:space="preserve">3.4. Other </t>
    </r>
    <r>
      <rPr>
        <i/>
        <sz val="8"/>
        <rFont val="Arial"/>
        <family val="2"/>
      </rPr>
      <t>(please specify)</t>
    </r>
  </si>
  <si>
    <t>3.2.2 Production of a video treatment for Drama/Creative Doc.</t>
  </si>
  <si>
    <t>DETAILED BUDGET - Expenditure</t>
  </si>
  <si>
    <t>ESTIMATED BUDGET OF THE ACTION (Single Project)</t>
  </si>
  <si>
    <t>Title of the project:</t>
  </si>
  <si>
    <t>3.2.3 Production of a pilot for Animation</t>
  </si>
  <si>
    <t>Projects presenting an interest in promoting European cultural diversity are those which bring together different cultural identities national and/or regional within a framework of inter-cultural dialogue among at least two European countries. The project must be centred on the cultural specifics of the countries involved and highlight the values held by their populations. If you consider that the submitted project presents an interest in this perspective, please justify the reasons below (NB! Those projects can, as an exception, receive support up to a maximum of 60% of the development budget)</t>
  </si>
  <si>
    <t>Cultural Diversity : this must be justified below only applicable</t>
  </si>
  <si>
    <t>BAM (Bosnian Convertible Mark)</t>
  </si>
  <si>
    <t>ValoAurinko Tuotanto osk</t>
  </si>
  <si>
    <t>Lil' Birdie</t>
  </si>
  <si>
    <t>Finnish Film Foundation</t>
  </si>
  <si>
    <t>confirmed</t>
  </si>
  <si>
    <t>YLE FEM</t>
  </si>
  <si>
    <t>to be confirmed</t>
  </si>
  <si>
    <t>2.2.2.4 Additional temporary personnel :</t>
  </si>
  <si>
    <t>Responsibility: The voices of the birds</t>
  </si>
  <si>
    <t xml:space="preserve">2.3.4 Other: </t>
  </si>
  <si>
    <t xml:space="preserve">Responsibility: basic production work </t>
  </si>
  <si>
    <t>person</t>
  </si>
  <si>
    <t>day</t>
  </si>
  <si>
    <t>piece</t>
  </si>
  <si>
    <t>month</t>
  </si>
  <si>
    <t>script</t>
  </si>
  <si>
    <t xml:space="preserve">Specification of Budget </t>
  </si>
  <si>
    <t>Explanation of Quantity other than day/week/month</t>
  </si>
  <si>
    <t>Quantity is per script</t>
  </si>
  <si>
    <t>Other members than the key members of the creative team included to the budget</t>
  </si>
  <si>
    <t>Sound desing: Antti Aittokoski (Sound desing of the Pilot)</t>
  </si>
  <si>
    <t>Non key members animators: 3 persons, not yet hired</t>
  </si>
  <si>
    <t xml:space="preserve">Responsibility: animation of the non key movements, backrounds, props </t>
  </si>
  <si>
    <t>1.</t>
  </si>
  <si>
    <t>2.</t>
  </si>
  <si>
    <t>Days of work: 5</t>
  </si>
  <si>
    <t>Days of work per person: 15</t>
  </si>
  <si>
    <t>2 persons of production trainee,  not yet hired</t>
  </si>
  <si>
    <t>Days of work per person: 1 month</t>
  </si>
  <si>
    <t>FINANCING</t>
  </si>
  <si>
    <t>- Financing for pilot, applied from AVEK</t>
  </si>
  <si>
    <t>Producer's investment, total</t>
  </si>
  <si>
    <t>deal</t>
  </si>
  <si>
    <t xml:space="preserve">Two professional international pre-sale agents (Screeneing Agency Ltd.) </t>
  </si>
  <si>
    <t>1000 euros / minute / music, dialogue, foleys / total 7000 euros</t>
  </si>
  <si>
    <t xml:space="preserve">2.2.2.3 Graphics designers and Illustrators / character design, set desing / 4 persons </t>
  </si>
  <si>
    <t>Animation artists Sanni Lahtinen, Heta Jokinen, Kari Pieskä, Antti Aittokoski</t>
  </si>
  <si>
    <t>3.1.1 Authors</t>
  </si>
  <si>
    <t>Metsämarja Aittokoski as the writer and director of production</t>
  </si>
  <si>
    <t>(screener 300€ and pilot 600€)</t>
  </si>
  <si>
    <t>(screener 350€ and pilot 700€)</t>
  </si>
  <si>
    <t>- Financing for development/Pilot, second fund from Finnish Film Foundation</t>
  </si>
  <si>
    <t>- Financing for development, applied from Kirkon mediasäätiö (KMS)</t>
  </si>
  <si>
    <t xml:space="preserve"> - Producer's own financing (equipment)</t>
  </si>
  <si>
    <t>Will be applied in june, after reporting the first one</t>
  </si>
  <si>
    <t>ValoAurinko Tuotanto osk.</t>
  </si>
  <si>
    <t>Metsamarja Aittokoski</t>
  </si>
  <si>
    <t>Turku, Finland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</si>
</sst>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5" x14ac:knownFonts="1">
    <font>
      <sz val="10"/>
      <name val="Arial"/>
    </font>
    <font>
      <sz val="10"/>
      <name val="Arial"/>
    </font>
    <font>
      <sz val="8"/>
      <name val="Arial"/>
    </font>
    <font>
      <b/>
      <sz val="10"/>
      <name val="Arial"/>
      <family val="2"/>
    </font>
    <font>
      <i/>
      <sz val="10"/>
      <name val="Arial"/>
      <family val="2"/>
    </font>
    <font>
      <sz val="10"/>
      <name val="Arial"/>
      <family val="2"/>
    </font>
    <font>
      <u/>
      <sz val="10"/>
      <color indexed="12"/>
      <name val="Arial"/>
    </font>
    <font>
      <i/>
      <sz val="8"/>
      <name val="Arial"/>
      <family val="2"/>
    </font>
    <font>
      <b/>
      <sz val="10"/>
      <color indexed="9"/>
      <name val="Arial"/>
      <family val="2"/>
    </font>
    <font>
      <b/>
      <sz val="9"/>
      <name val="Arial"/>
      <family val="2"/>
    </font>
    <font>
      <sz val="9"/>
      <name val="Arial"/>
      <family val="2"/>
    </font>
    <font>
      <b/>
      <sz val="8"/>
      <name val="Arial"/>
      <family val="2"/>
    </font>
    <font>
      <sz val="9"/>
      <name val="Arial"/>
    </font>
    <font>
      <sz val="7"/>
      <name val="Arial"/>
    </font>
    <font>
      <b/>
      <sz val="16"/>
      <name val="Arial"/>
      <family val="2"/>
    </font>
    <font>
      <b/>
      <sz val="12"/>
      <name val="Arial"/>
      <family val="2"/>
    </font>
    <font>
      <b/>
      <sz val="10"/>
      <name val="Arial"/>
    </font>
    <font>
      <sz val="8"/>
      <name val="Arial"/>
      <family val="2"/>
    </font>
    <font>
      <b/>
      <u/>
      <sz val="10"/>
      <name val="Arial"/>
      <family val="2"/>
    </font>
    <font>
      <i/>
      <sz val="10"/>
      <name val="Arial"/>
    </font>
    <font>
      <b/>
      <i/>
      <sz val="10"/>
      <name val="Arial"/>
      <family val="2"/>
    </font>
    <font>
      <i/>
      <sz val="8"/>
      <name val="Times New Roman"/>
      <family val="1"/>
    </font>
    <font>
      <b/>
      <sz val="8"/>
      <name val="Arial"/>
    </font>
    <font>
      <i/>
      <sz val="8"/>
      <name val="Arial"/>
    </font>
    <font>
      <b/>
      <sz val="8"/>
      <color indexed="9"/>
      <name val="Arial"/>
      <family val="2"/>
    </font>
    <font>
      <b/>
      <sz val="8"/>
      <color indexed="9"/>
      <name val="Arial"/>
    </font>
    <font>
      <u/>
      <sz val="8"/>
      <color indexed="12"/>
      <name val="Arial"/>
      <family val="2"/>
    </font>
    <font>
      <b/>
      <sz val="9"/>
      <color indexed="9"/>
      <name val="Arial"/>
      <family val="2"/>
    </font>
    <font>
      <sz val="9"/>
      <color indexed="9"/>
      <name val="Arial"/>
      <family val="2"/>
    </font>
    <font>
      <sz val="10"/>
      <color indexed="9"/>
      <name val="Arial"/>
      <family val="2"/>
    </font>
    <font>
      <b/>
      <sz val="11.5"/>
      <name val="Times New Roman"/>
      <family val="1"/>
    </font>
    <font>
      <b/>
      <sz val="12"/>
      <name val="Times New Roman"/>
      <family val="1"/>
    </font>
    <font>
      <sz val="12"/>
      <name val="Arial"/>
      <family val="2"/>
    </font>
    <font>
      <u/>
      <sz val="10"/>
      <color indexed="12"/>
      <name val="Arial"/>
      <family val="2"/>
    </font>
    <font>
      <u/>
      <sz val="12"/>
      <name val="Arial"/>
      <family val="2"/>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8"/>
        <bgColor indexed="64"/>
      </patternFill>
    </fill>
    <fill>
      <patternFill patternType="solid">
        <fgColor indexed="51"/>
        <bgColor indexed="64"/>
      </patternFill>
    </fill>
    <fill>
      <patternFill patternType="solid">
        <fgColor indexed="13"/>
        <bgColor indexed="64"/>
      </patternFill>
    </fill>
  </fills>
  <borders count="44">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5" fillId="0" borderId="0"/>
    <xf numFmtId="0" fontId="33" fillId="0" borderId="0" applyNumberFormat="0" applyFill="0" applyBorder="0" applyAlignment="0" applyProtection="0">
      <alignment vertical="top"/>
      <protection locked="0"/>
    </xf>
  </cellStyleXfs>
  <cellXfs count="354">
    <xf numFmtId="0" fontId="0" fillId="0" borderId="0" xfId="0"/>
    <xf numFmtId="0" fontId="14" fillId="0" borderId="0" xfId="0" applyFont="1" applyBorder="1" applyAlignment="1" applyProtection="1">
      <alignment horizontal="center" wrapText="1"/>
      <protection locked="0"/>
    </xf>
    <xf numFmtId="0" fontId="11" fillId="0" borderId="1" xfId="0" applyFont="1" applyFill="1" applyBorder="1" applyAlignment="1" applyProtection="1">
      <alignment horizontal="center" vertical="center" wrapText="1"/>
    </xf>
    <xf numFmtId="0" fontId="2" fillId="0" borderId="0" xfId="0" applyFont="1" applyBorder="1" applyAlignment="1" applyProtection="1">
      <alignment horizontal="center"/>
    </xf>
    <xf numFmtId="0" fontId="13" fillId="0" borderId="0" xfId="0" applyFont="1" applyBorder="1" applyAlignment="1" applyProtection="1"/>
    <xf numFmtId="0" fontId="12" fillId="0" borderId="0" xfId="0" applyFont="1" applyBorder="1" applyAlignment="1" applyProtection="1">
      <alignment horizontal="right" wrapText="1"/>
    </xf>
    <xf numFmtId="0" fontId="5" fillId="0" borderId="0" xfId="0" applyFont="1" applyBorder="1" applyProtection="1"/>
    <xf numFmtId="0" fontId="0" fillId="0" borderId="0" xfId="0" applyProtection="1"/>
    <xf numFmtId="0" fontId="14" fillId="0" borderId="0" xfId="0" applyFont="1" applyBorder="1" applyAlignment="1" applyProtection="1">
      <alignment horizontal="center" wrapText="1"/>
    </xf>
    <xf numFmtId="0" fontId="0" fillId="0" borderId="0" xfId="0" applyBorder="1" applyAlignment="1" applyProtection="1">
      <alignment wrapText="1"/>
    </xf>
    <xf numFmtId="0" fontId="0" fillId="0" borderId="2" xfId="0" applyBorder="1" applyAlignment="1" applyProtection="1">
      <alignment horizontal="center"/>
    </xf>
    <xf numFmtId="0" fontId="0" fillId="0" borderId="2" xfId="0" applyBorder="1" applyAlignment="1" applyProtection="1">
      <alignment horizontal="left"/>
    </xf>
    <xf numFmtId="0" fontId="0" fillId="0" borderId="3" xfId="0" applyBorder="1" applyAlignment="1" applyProtection="1">
      <alignment horizontal="center"/>
    </xf>
    <xf numFmtId="0" fontId="0" fillId="0" borderId="3" xfId="0" applyBorder="1" applyAlignment="1" applyProtection="1">
      <alignment horizontal="left"/>
    </xf>
    <xf numFmtId="0" fontId="5" fillId="0" borderId="3" xfId="0" applyFont="1" applyBorder="1" applyProtection="1"/>
    <xf numFmtId="0" fontId="0" fillId="0" borderId="3" xfId="0" applyBorder="1" applyProtection="1"/>
    <xf numFmtId="1" fontId="0" fillId="0" borderId="3" xfId="0" applyNumberFormat="1" applyBorder="1" applyProtection="1"/>
    <xf numFmtId="1" fontId="3" fillId="0" borderId="3" xfId="0" applyNumberFormat="1" applyFont="1" applyBorder="1" applyProtection="1"/>
    <xf numFmtId="0" fontId="3" fillId="0" borderId="3" xfId="0" applyFont="1" applyBorder="1" applyProtection="1"/>
    <xf numFmtId="0" fontId="5" fillId="0" borderId="4" xfId="0" applyFont="1" applyBorder="1" applyProtection="1"/>
    <xf numFmtId="0" fontId="0" fillId="0" borderId="4" xfId="0" applyBorder="1" applyAlignment="1" applyProtection="1">
      <alignment horizontal="center"/>
    </xf>
    <xf numFmtId="0" fontId="3" fillId="0" borderId="4" xfId="0" applyFont="1" applyBorder="1" applyProtection="1"/>
    <xf numFmtId="0" fontId="0" fillId="0" borderId="4" xfId="0" applyBorder="1" applyProtection="1"/>
    <xf numFmtId="0" fontId="3" fillId="0" borderId="4" xfId="0" applyFont="1" applyBorder="1" applyAlignment="1" applyProtection="1">
      <alignment horizontal="left"/>
    </xf>
    <xf numFmtId="0" fontId="0" fillId="0" borderId="4" xfId="0" applyBorder="1" applyAlignment="1" applyProtection="1">
      <alignment horizontal="left"/>
    </xf>
    <xf numFmtId="0" fontId="3" fillId="0" borderId="5" xfId="0" applyFont="1" applyFill="1" applyBorder="1" applyAlignment="1" applyProtection="1">
      <alignment horizontal="left" vertical="center" wrapText="1"/>
    </xf>
    <xf numFmtId="1" fontId="3" fillId="0" borderId="5" xfId="0" applyNumberFormat="1" applyFont="1" applyFill="1" applyBorder="1" applyAlignment="1" applyProtection="1">
      <alignment horizontal="left" vertical="center" wrapText="1"/>
    </xf>
    <xf numFmtId="1" fontId="3" fillId="0" borderId="5" xfId="0" applyNumberFormat="1" applyFont="1" applyFill="1" applyBorder="1" applyAlignment="1" applyProtection="1">
      <alignment vertical="center"/>
    </xf>
    <xf numFmtId="0" fontId="0" fillId="0" borderId="6" xfId="0" applyBorder="1" applyAlignment="1" applyProtection="1">
      <alignment horizontal="center"/>
    </xf>
    <xf numFmtId="0" fontId="0" fillId="0" borderId="6" xfId="0" applyBorder="1" applyAlignment="1" applyProtection="1">
      <alignment horizontal="left"/>
    </xf>
    <xf numFmtId="0" fontId="5" fillId="0" borderId="6" xfId="0" applyFont="1" applyBorder="1" applyProtection="1"/>
    <xf numFmtId="0" fontId="0" fillId="0" borderId="6" xfId="0" applyBorder="1" applyProtection="1"/>
    <xf numFmtId="1" fontId="0" fillId="0" borderId="6" xfId="0" applyNumberFormat="1" applyBorder="1" applyProtection="1"/>
    <xf numFmtId="1" fontId="3" fillId="0" borderId="6" xfId="0" applyNumberFormat="1" applyFont="1" applyBorder="1" applyProtection="1"/>
    <xf numFmtId="0" fontId="3" fillId="0" borderId="6" xfId="0" applyFont="1" applyBorder="1" applyProtection="1"/>
    <xf numFmtId="0" fontId="3" fillId="0" borderId="6" xfId="0" applyFont="1" applyBorder="1" applyAlignment="1" applyProtection="1">
      <alignment horizontal="left"/>
    </xf>
    <xf numFmtId="1" fontId="0" fillId="0" borderId="4" xfId="0" applyNumberFormat="1" applyBorder="1" applyProtection="1"/>
    <xf numFmtId="1" fontId="3" fillId="0" borderId="4" xfId="0" applyNumberFormat="1" applyFont="1" applyBorder="1" applyProtection="1"/>
    <xf numFmtId="0" fontId="5" fillId="0" borderId="2" xfId="0" applyFont="1" applyBorder="1" applyProtection="1">
      <protection locked="0"/>
    </xf>
    <xf numFmtId="0" fontId="0" fillId="0" borderId="2" xfId="0" applyBorder="1" applyProtection="1">
      <protection locked="0"/>
    </xf>
    <xf numFmtId="1" fontId="0" fillId="0" borderId="2" xfId="0" applyNumberFormat="1" applyBorder="1" applyProtection="1">
      <protection locked="0"/>
    </xf>
    <xf numFmtId="1" fontId="3" fillId="0" borderId="2" xfId="0" applyNumberFormat="1" applyFont="1" applyBorder="1" applyProtection="1">
      <protection locked="0"/>
    </xf>
    <xf numFmtId="0" fontId="3" fillId="0" borderId="2" xfId="0" applyFont="1" applyBorder="1" applyProtection="1">
      <protection locked="0"/>
    </xf>
    <xf numFmtId="0" fontId="0" fillId="0" borderId="2" xfId="0" applyBorder="1" applyAlignment="1" applyProtection="1">
      <alignment horizontal="center"/>
      <protection locked="0"/>
    </xf>
    <xf numFmtId="0" fontId="16" fillId="0" borderId="6" xfId="0" applyFont="1" applyFill="1" applyBorder="1" applyAlignment="1" applyProtection="1">
      <alignment horizontal="center"/>
    </xf>
    <xf numFmtId="0" fontId="0" fillId="0" borderId="7" xfId="0" applyFill="1" applyBorder="1" applyAlignment="1" applyProtection="1">
      <alignment horizontal="center"/>
    </xf>
    <xf numFmtId="0" fontId="2" fillId="0" borderId="6" xfId="0" applyFont="1" applyBorder="1" applyAlignment="1" applyProtection="1">
      <alignment horizontal="center"/>
    </xf>
    <xf numFmtId="0" fontId="2" fillId="0" borderId="4" xfId="0" applyFont="1" applyBorder="1" applyAlignment="1" applyProtection="1">
      <alignment horizontal="center"/>
    </xf>
    <xf numFmtId="0" fontId="11" fillId="0" borderId="4" xfId="0" applyFont="1" applyBorder="1" applyAlignment="1" applyProtection="1">
      <alignment horizontal="center" vertical="center" wrapText="1"/>
    </xf>
    <xf numFmtId="0" fontId="11" fillId="0" borderId="4" xfId="0" applyFont="1" applyBorder="1" applyAlignment="1" applyProtection="1">
      <alignment horizontal="left" vertical="center" wrapText="1"/>
    </xf>
    <xf numFmtId="1" fontId="11" fillId="0" borderId="4" xfId="0" applyNumberFormat="1" applyFont="1" applyBorder="1" applyAlignment="1" applyProtection="1">
      <alignment horizontal="center" vertical="center" wrapText="1"/>
    </xf>
    <xf numFmtId="0" fontId="5" fillId="0" borderId="0" xfId="0" applyFont="1"/>
    <xf numFmtId="0" fontId="0" fillId="0" borderId="0" xfId="0" applyAlignment="1">
      <alignment horizontal="justify" vertical="justify" wrapText="1"/>
    </xf>
    <xf numFmtId="0" fontId="1" fillId="0" borderId="0" xfId="0" applyFont="1" applyBorder="1" applyAlignment="1">
      <alignment horizontal="justify" vertical="justify" wrapText="1"/>
    </xf>
    <xf numFmtId="0" fontId="1" fillId="0" borderId="0" xfId="0" applyFont="1" applyBorder="1" applyAlignment="1">
      <alignment horizontal="justify" vertical="center" wrapText="1"/>
    </xf>
    <xf numFmtId="0" fontId="10" fillId="0" borderId="0" xfId="0" applyFont="1" applyBorder="1" applyAlignment="1"/>
    <xf numFmtId="1" fontId="0" fillId="0" borderId="0" xfId="0" applyNumberFormat="1" applyBorder="1" applyProtection="1"/>
    <xf numFmtId="1" fontId="3" fillId="0" borderId="0" xfId="0" applyNumberFormat="1" applyFont="1" applyBorder="1" applyProtection="1"/>
    <xf numFmtId="0" fontId="3" fillId="0" borderId="0" xfId="0" applyFont="1" applyBorder="1" applyProtection="1"/>
    <xf numFmtId="0" fontId="0" fillId="0" borderId="0" xfId="0" applyBorder="1" applyAlignment="1" applyProtection="1">
      <alignment horizontal="center"/>
    </xf>
    <xf numFmtId="0" fontId="10" fillId="0" borderId="0" xfId="0" applyFont="1" applyBorder="1"/>
    <xf numFmtId="0" fontId="11" fillId="0" borderId="4" xfId="0" applyFont="1" applyBorder="1" applyAlignment="1" applyProtection="1">
      <alignment horizontal="center"/>
    </xf>
    <xf numFmtId="0" fontId="17" fillId="2" borderId="4" xfId="0" applyFont="1" applyFill="1" applyBorder="1" applyProtection="1">
      <protection locked="0"/>
    </xf>
    <xf numFmtId="0" fontId="17" fillId="0" borderId="4" xfId="0" applyFont="1" applyFill="1" applyBorder="1" applyProtection="1">
      <protection locked="0"/>
    </xf>
    <xf numFmtId="0" fontId="2" fillId="0" borderId="4" xfId="0" applyFont="1" applyFill="1" applyBorder="1" applyProtection="1"/>
    <xf numFmtId="1" fontId="2" fillId="0" borderId="4" xfId="0" applyNumberFormat="1" applyFont="1" applyFill="1" applyBorder="1" applyProtection="1"/>
    <xf numFmtId="1" fontId="11" fillId="0" borderId="4" xfId="0" applyNumberFormat="1" applyFont="1" applyFill="1" applyBorder="1" applyProtection="1"/>
    <xf numFmtId="0" fontId="11" fillId="0" borderId="4" xfId="0" applyFont="1" applyFill="1" applyBorder="1" applyProtection="1"/>
    <xf numFmtId="0" fontId="2" fillId="0" borderId="4" xfId="0" applyFont="1" applyFill="1" applyBorder="1" applyAlignment="1" applyProtection="1">
      <alignment horizontal="center"/>
    </xf>
    <xf numFmtId="0" fontId="2" fillId="0" borderId="0" xfId="0" applyFont="1" applyProtection="1"/>
    <xf numFmtId="0" fontId="17" fillId="0" borderId="4" xfId="0" applyFont="1" applyBorder="1" applyProtection="1"/>
    <xf numFmtId="0" fontId="2" fillId="0" borderId="4" xfId="0" applyFont="1" applyBorder="1" applyProtection="1"/>
    <xf numFmtId="0" fontId="21" fillId="0" borderId="0" xfId="0" applyFont="1" applyProtection="1"/>
    <xf numFmtId="1" fontId="2" fillId="0" borderId="6" xfId="0" applyNumberFormat="1" applyFont="1" applyFill="1" applyBorder="1" applyProtection="1"/>
    <xf numFmtId="1" fontId="11" fillId="0" borderId="6" xfId="0" applyNumberFormat="1" applyFont="1" applyFill="1" applyBorder="1" applyProtection="1"/>
    <xf numFmtId="0" fontId="11" fillId="0" borderId="6" xfId="0" applyFont="1" applyFill="1" applyBorder="1" applyProtection="1"/>
    <xf numFmtId="0" fontId="22" fillId="0" borderId="4" xfId="0" applyFont="1" applyBorder="1" applyAlignment="1" applyProtection="1">
      <alignment horizontal="center"/>
    </xf>
    <xf numFmtId="3" fontId="2" fillId="0" borderId="4" xfId="0" applyNumberFormat="1" applyFont="1" applyBorder="1" applyProtection="1"/>
    <xf numFmtId="1" fontId="22" fillId="0" borderId="4" xfId="0" applyNumberFormat="1" applyFont="1" applyFill="1" applyBorder="1" applyProtection="1"/>
    <xf numFmtId="0" fontId="22" fillId="0" borderId="4" xfId="0" applyFont="1" applyFill="1" applyBorder="1" applyProtection="1"/>
    <xf numFmtId="3" fontId="11" fillId="0" borderId="4" xfId="0" applyNumberFormat="1" applyFont="1" applyFill="1" applyBorder="1" applyProtection="1"/>
    <xf numFmtId="3" fontId="11" fillId="0" borderId="4" xfId="0" applyNumberFormat="1" applyFont="1" applyFill="1" applyBorder="1" applyAlignment="1" applyProtection="1">
      <alignment horizontal="center"/>
    </xf>
    <xf numFmtId="0" fontId="17" fillId="0" borderId="0" xfId="0" applyFont="1" applyProtection="1"/>
    <xf numFmtId="0" fontId="22" fillId="3" borderId="4" xfId="0" applyFont="1" applyFill="1" applyBorder="1" applyAlignment="1" applyProtection="1">
      <alignment horizontal="left"/>
    </xf>
    <xf numFmtId="0" fontId="22" fillId="0" borderId="4" xfId="0" applyFont="1" applyBorder="1" applyProtection="1"/>
    <xf numFmtId="0" fontId="2" fillId="2" borderId="4" xfId="0" applyFont="1" applyFill="1" applyBorder="1" applyProtection="1">
      <protection locked="0"/>
    </xf>
    <xf numFmtId="0" fontId="2" fillId="0" borderId="4" xfId="0" applyFont="1" applyFill="1" applyBorder="1" applyProtection="1">
      <protection locked="0"/>
    </xf>
    <xf numFmtId="3" fontId="22" fillId="0" borderId="4" xfId="0" applyNumberFormat="1" applyFont="1" applyFill="1" applyBorder="1" applyProtection="1"/>
    <xf numFmtId="3" fontId="22" fillId="0" borderId="4" xfId="0" applyNumberFormat="1" applyFont="1" applyFill="1" applyBorder="1" applyAlignment="1" applyProtection="1">
      <alignment horizontal="center"/>
    </xf>
    <xf numFmtId="3" fontId="2" fillId="0" borderId="4" xfId="0" applyNumberFormat="1" applyFont="1" applyFill="1" applyBorder="1" applyProtection="1"/>
    <xf numFmtId="3" fontId="22" fillId="0" borderId="4" xfId="0" applyNumberFormat="1" applyFont="1" applyBorder="1" applyProtection="1"/>
    <xf numFmtId="3" fontId="2" fillId="2" borderId="4" xfId="0" applyNumberFormat="1" applyFont="1" applyFill="1" applyBorder="1" applyProtection="1">
      <protection locked="0"/>
    </xf>
    <xf numFmtId="0" fontId="2" fillId="0" borderId="4" xfId="0" applyFont="1" applyBorder="1" applyProtection="1">
      <protection locked="0"/>
    </xf>
    <xf numFmtId="0" fontId="2" fillId="0" borderId="4" xfId="0" applyFont="1" applyBorder="1" applyAlignment="1" applyProtection="1">
      <alignment horizontal="left"/>
    </xf>
    <xf numFmtId="3" fontId="2" fillId="0" borderId="4" xfId="0" applyNumberFormat="1" applyFont="1" applyFill="1" applyBorder="1" applyProtection="1">
      <protection locked="0"/>
    </xf>
    <xf numFmtId="0" fontId="22" fillId="0" borderId="4" xfId="0" applyFont="1" applyBorder="1" applyAlignment="1" applyProtection="1">
      <alignment horizontal="left"/>
    </xf>
    <xf numFmtId="0" fontId="2" fillId="0" borderId="8" xfId="0" applyFont="1" applyBorder="1" applyProtection="1"/>
    <xf numFmtId="0" fontId="2" fillId="0" borderId="8" xfId="0" applyFont="1" applyFill="1" applyBorder="1" applyProtection="1"/>
    <xf numFmtId="1" fontId="2" fillId="0" borderId="9" xfId="0" applyNumberFormat="1" applyFont="1" applyFill="1" applyBorder="1" applyProtection="1"/>
    <xf numFmtId="1" fontId="22" fillId="0" borderId="6" xfId="0" applyNumberFormat="1" applyFont="1" applyFill="1" applyBorder="1" applyProtection="1"/>
    <xf numFmtId="0" fontId="22" fillId="0" borderId="10" xfId="0" applyFont="1" applyFill="1" applyBorder="1" applyProtection="1"/>
    <xf numFmtId="0" fontId="2" fillId="0" borderId="11" xfId="0" applyFont="1" applyFill="1" applyBorder="1" applyAlignment="1" applyProtection="1">
      <alignment horizontal="center"/>
    </xf>
    <xf numFmtId="1" fontId="2" fillId="0" borderId="8" xfId="0" applyNumberFormat="1" applyFont="1" applyFill="1" applyBorder="1" applyProtection="1"/>
    <xf numFmtId="0" fontId="22" fillId="0" borderId="11" xfId="0" applyFont="1" applyFill="1" applyBorder="1" applyProtection="1"/>
    <xf numFmtId="0" fontId="17" fillId="0" borderId="0" xfId="0" applyFont="1" applyAlignment="1" applyProtection="1">
      <alignment vertical="center" wrapText="1"/>
    </xf>
    <xf numFmtId="0" fontId="10" fillId="0" borderId="0" xfId="0" applyFont="1" applyProtection="1"/>
    <xf numFmtId="0" fontId="11" fillId="3" borderId="4" xfId="0" applyFont="1" applyFill="1" applyBorder="1" applyAlignment="1" applyProtection="1">
      <alignment horizontal="left"/>
    </xf>
    <xf numFmtId="0" fontId="24" fillId="4" borderId="4" xfId="0" applyFont="1" applyFill="1" applyBorder="1" applyAlignment="1" applyProtection="1">
      <alignment horizontal="left"/>
    </xf>
    <xf numFmtId="0" fontId="17" fillId="4" borderId="4" xfId="0" applyFont="1" applyFill="1" applyBorder="1" applyProtection="1"/>
    <xf numFmtId="0" fontId="11" fillId="4" borderId="4" xfId="0" applyFont="1" applyFill="1" applyBorder="1" applyProtection="1"/>
    <xf numFmtId="1" fontId="11" fillId="4" borderId="4" xfId="0" applyNumberFormat="1" applyFont="1" applyFill="1" applyBorder="1" applyProtection="1"/>
    <xf numFmtId="3" fontId="11" fillId="4" borderId="4" xfId="0" applyNumberFormat="1" applyFont="1" applyFill="1" applyBorder="1" applyProtection="1"/>
    <xf numFmtId="3" fontId="24" fillId="4" borderId="4" xfId="0" applyNumberFormat="1" applyFont="1" applyFill="1" applyBorder="1" applyAlignment="1" applyProtection="1">
      <alignment horizontal="right"/>
    </xf>
    <xf numFmtId="0" fontId="22" fillId="3" borderId="4" xfId="0" applyFont="1" applyFill="1" applyBorder="1" applyProtection="1"/>
    <xf numFmtId="49" fontId="22" fillId="0" borderId="4" xfId="0" applyNumberFormat="1" applyFont="1" applyFill="1" applyBorder="1" applyAlignment="1" applyProtection="1">
      <alignment horizontal="right"/>
    </xf>
    <xf numFmtId="0" fontId="23" fillId="0" borderId="4" xfId="0" applyFont="1" applyBorder="1" applyAlignment="1" applyProtection="1">
      <alignment horizontal="left"/>
    </xf>
    <xf numFmtId="0" fontId="22" fillId="0" borderId="6" xfId="0" applyFont="1" applyFill="1" applyBorder="1" applyProtection="1"/>
    <xf numFmtId="0" fontId="25" fillId="4" borderId="4" xfId="0" applyFont="1" applyFill="1" applyBorder="1" applyAlignment="1" applyProtection="1">
      <alignment horizontal="left"/>
    </xf>
    <xf numFmtId="0" fontId="2" fillId="4" borderId="4" xfId="0" applyFont="1" applyFill="1" applyBorder="1" applyProtection="1"/>
    <xf numFmtId="0" fontId="22" fillId="4" borderId="4" xfId="0" applyFont="1" applyFill="1" applyBorder="1" applyProtection="1"/>
    <xf numFmtId="1" fontId="22" fillId="4" borderId="4" xfId="0" applyNumberFormat="1" applyFont="1" applyFill="1" applyBorder="1" applyProtection="1"/>
    <xf numFmtId="3" fontId="22" fillId="4" borderId="4" xfId="0" applyNumberFormat="1" applyFont="1" applyFill="1" applyBorder="1" applyProtection="1"/>
    <xf numFmtId="3" fontId="25" fillId="4" borderId="4" xfId="0" applyNumberFormat="1" applyFont="1" applyFill="1" applyBorder="1" applyAlignment="1" applyProtection="1">
      <alignment horizontal="right"/>
    </xf>
    <xf numFmtId="3" fontId="22" fillId="0" borderId="6" xfId="0" applyNumberFormat="1" applyFont="1" applyFill="1" applyBorder="1" applyProtection="1"/>
    <xf numFmtId="3" fontId="2" fillId="2" borderId="4" xfId="0" applyNumberFormat="1" applyFont="1" applyFill="1" applyBorder="1" applyProtection="1"/>
    <xf numFmtId="1" fontId="22" fillId="0" borderId="12" xfId="0" applyNumberFormat="1" applyFont="1" applyFill="1" applyBorder="1" applyProtection="1"/>
    <xf numFmtId="0" fontId="22" fillId="0" borderId="12" xfId="0" applyFont="1" applyFill="1" applyBorder="1" applyProtection="1"/>
    <xf numFmtId="0" fontId="2" fillId="0" borderId="12" xfId="0" applyFont="1" applyBorder="1" applyAlignment="1" applyProtection="1">
      <alignment horizontal="center"/>
    </xf>
    <xf numFmtId="0" fontId="22" fillId="0" borderId="12" xfId="0" applyFont="1" applyBorder="1" applyAlignment="1" applyProtection="1">
      <alignment horizontal="left"/>
    </xf>
    <xf numFmtId="3" fontId="23" fillId="0" borderId="12" xfId="0" applyNumberFormat="1" applyFont="1" applyBorder="1" applyProtection="1"/>
    <xf numFmtId="0" fontId="2" fillId="0" borderId="12" xfId="0" applyFont="1" applyBorder="1" applyProtection="1"/>
    <xf numFmtId="0" fontId="2" fillId="0" borderId="12" xfId="0" applyFont="1" applyFill="1" applyBorder="1" applyProtection="1"/>
    <xf numFmtId="1" fontId="2" fillId="0" borderId="7" xfId="0" applyNumberFormat="1" applyFont="1" applyFill="1" applyBorder="1" applyProtection="1"/>
    <xf numFmtId="1" fontId="22" fillId="0" borderId="7" xfId="0" applyNumberFormat="1" applyFont="1" applyFill="1" applyBorder="1" applyProtection="1"/>
    <xf numFmtId="0" fontId="22" fillId="0" borderId="7" xfId="0" applyFont="1" applyFill="1" applyBorder="1" applyProtection="1"/>
    <xf numFmtId="0" fontId="2" fillId="0" borderId="12" xfId="0" applyFont="1" applyFill="1" applyBorder="1" applyAlignment="1" applyProtection="1">
      <alignment horizontal="center"/>
    </xf>
    <xf numFmtId="0" fontId="22" fillId="0" borderId="13" xfId="0" applyFont="1" applyBorder="1" applyAlignment="1" applyProtection="1">
      <alignment horizontal="left" wrapText="1"/>
    </xf>
    <xf numFmtId="0" fontId="22" fillId="0" borderId="14" xfId="0" applyFont="1" applyFill="1" applyBorder="1" applyAlignment="1" applyProtection="1">
      <alignment horizontal="left" wrapText="1"/>
    </xf>
    <xf numFmtId="1" fontId="22" fillId="0" borderId="14" xfId="0" applyNumberFormat="1" applyFont="1" applyFill="1" applyBorder="1" applyAlignment="1" applyProtection="1">
      <alignment horizontal="left" wrapText="1"/>
    </xf>
    <xf numFmtId="1" fontId="22" fillId="0" borderId="14" xfId="0" applyNumberFormat="1" applyFont="1" applyFill="1" applyBorder="1" applyProtection="1"/>
    <xf numFmtId="0" fontId="2" fillId="0" borderId="11" xfId="0" applyFont="1" applyBorder="1" applyAlignment="1" applyProtection="1">
      <alignment horizontal="left" wrapText="1"/>
    </xf>
    <xf numFmtId="0" fontId="2" fillId="0" borderId="4" xfId="0" applyFont="1" applyFill="1" applyBorder="1" applyAlignment="1" applyProtection="1">
      <alignment horizontal="left" wrapText="1"/>
    </xf>
    <xf numFmtId="1" fontId="2" fillId="0" borderId="4" xfId="0" applyNumberFormat="1" applyFont="1" applyFill="1" applyBorder="1" applyAlignment="1" applyProtection="1">
      <alignment horizontal="left" wrapText="1"/>
    </xf>
    <xf numFmtId="2" fontId="22" fillId="0" borderId="4" xfId="0" applyNumberFormat="1" applyFont="1" applyFill="1" applyBorder="1" applyAlignment="1" applyProtection="1">
      <alignment horizontal="right"/>
    </xf>
    <xf numFmtId="0" fontId="3" fillId="0" borderId="15" xfId="0" applyFont="1" applyBorder="1" applyAlignment="1" applyProtection="1">
      <alignment horizontal="left" vertical="center" wrapText="1"/>
    </xf>
    <xf numFmtId="0" fontId="5" fillId="0" borderId="0" xfId="0" applyFont="1" applyAlignment="1" applyProtection="1">
      <alignment vertical="center"/>
    </xf>
    <xf numFmtId="0" fontId="10" fillId="0" borderId="0" xfId="0" applyFont="1" applyBorder="1" applyAlignment="1" applyProtection="1">
      <alignment wrapText="1"/>
    </xf>
    <xf numFmtId="0" fontId="3" fillId="0" borderId="0" xfId="0" applyFont="1" applyBorder="1" applyAlignment="1" applyProtection="1">
      <alignment horizontal="center" wrapText="1"/>
    </xf>
    <xf numFmtId="0" fontId="17" fillId="0" borderId="1" xfId="0" applyFont="1" applyBorder="1" applyProtection="1"/>
    <xf numFmtId="0" fontId="11" fillId="5" borderId="16" xfId="0" applyFont="1" applyFill="1" applyBorder="1" applyAlignment="1" applyProtection="1">
      <alignment horizontal="right"/>
    </xf>
    <xf numFmtId="49" fontId="11" fillId="6" borderId="17" xfId="0" applyNumberFormat="1" applyFont="1" applyFill="1" applyBorder="1" applyAlignment="1" applyProtection="1">
      <alignment horizontal="center"/>
      <protection locked="0"/>
    </xf>
    <xf numFmtId="0" fontId="11" fillId="6" borderId="18" xfId="0" applyFont="1" applyFill="1" applyBorder="1" applyAlignment="1" applyProtection="1">
      <alignment horizontal="left"/>
      <protection locked="0"/>
    </xf>
    <xf numFmtId="0" fontId="17" fillId="0" borderId="0" xfId="0" applyFont="1" applyBorder="1" applyProtection="1"/>
    <xf numFmtId="0" fontId="17" fillId="0" borderId="2" xfId="0" applyFont="1" applyBorder="1" applyAlignment="1" applyProtection="1">
      <alignment horizontal="center"/>
    </xf>
    <xf numFmtId="0" fontId="17" fillId="0" borderId="2" xfId="0" applyFont="1" applyBorder="1" applyAlignment="1" applyProtection="1"/>
    <xf numFmtId="0" fontId="11" fillId="0" borderId="19" xfId="0" applyFont="1" applyBorder="1" applyAlignment="1">
      <alignment vertical="top" wrapText="1"/>
    </xf>
    <xf numFmtId="0" fontId="17" fillId="0" borderId="20" xfId="0" applyFont="1" applyBorder="1" applyAlignment="1"/>
    <xf numFmtId="0" fontId="17" fillId="0" borderId="21" xfId="0" applyFont="1" applyBorder="1" applyAlignment="1">
      <alignment horizontal="center"/>
    </xf>
    <xf numFmtId="0" fontId="17" fillId="0" borderId="20" xfId="0" applyFont="1" applyBorder="1" applyAlignment="1">
      <alignment horizontal="center"/>
    </xf>
    <xf numFmtId="0" fontId="17" fillId="0" borderId="0" xfId="0" applyFont="1" applyBorder="1" applyAlignment="1">
      <alignment horizontal="center"/>
    </xf>
    <xf numFmtId="0" fontId="0" fillId="0" borderId="0" xfId="0" applyBorder="1" applyProtection="1"/>
    <xf numFmtId="0" fontId="0" fillId="0" borderId="0" xfId="0" applyBorder="1" applyAlignment="1" applyProtection="1">
      <alignment horizontal="left"/>
    </xf>
    <xf numFmtId="0" fontId="11" fillId="0" borderId="8" xfId="0" applyFont="1" applyBorder="1" applyAlignment="1" applyProtection="1"/>
    <xf numFmtId="0" fontId="11" fillId="0" borderId="11" xfId="0" applyFont="1" applyBorder="1" applyAlignment="1" applyProtection="1"/>
    <xf numFmtId="0" fontId="22" fillId="0" borderId="4" xfId="0" applyFont="1" applyFill="1" applyBorder="1" applyAlignment="1" applyProtection="1"/>
    <xf numFmtId="0" fontId="11" fillId="0" borderId="4" xfId="0" applyFont="1" applyBorder="1" applyAlignment="1" applyProtection="1"/>
    <xf numFmtId="3" fontId="22" fillId="0" borderId="4" xfId="0" applyNumberFormat="1" applyFont="1" applyBorder="1" applyAlignment="1" applyProtection="1">
      <alignment horizontal="left"/>
    </xf>
    <xf numFmtId="3" fontId="23" fillId="0" borderId="4" xfId="0" applyNumberFormat="1" applyFont="1" applyBorder="1" applyAlignment="1" applyProtection="1">
      <alignment horizontal="left"/>
    </xf>
    <xf numFmtId="3" fontId="22" fillId="3" borderId="4" xfId="0" applyNumberFormat="1" applyFont="1" applyFill="1" applyBorder="1" applyAlignment="1" applyProtection="1">
      <alignment horizontal="left"/>
    </xf>
    <xf numFmtId="0" fontId="17" fillId="0" borderId="0" xfId="0" applyFont="1" applyBorder="1" applyAlignment="1"/>
    <xf numFmtId="0" fontId="17" fillId="0" borderId="21" xfId="0" applyFont="1" applyBorder="1" applyAlignment="1"/>
    <xf numFmtId="0" fontId="17" fillId="0" borderId="7" xfId="0" applyFont="1" applyBorder="1" applyAlignment="1"/>
    <xf numFmtId="10" fontId="17" fillId="0" borderId="7" xfId="0" applyNumberFormat="1" applyFont="1" applyBorder="1" applyAlignment="1"/>
    <xf numFmtId="10" fontId="17" fillId="0" borderId="7" xfId="0" applyNumberFormat="1" applyFont="1" applyBorder="1"/>
    <xf numFmtId="0" fontId="11" fillId="0" borderId="7" xfId="0" applyFont="1" applyBorder="1" applyProtection="1"/>
    <xf numFmtId="0" fontId="17" fillId="0" borderId="19" xfId="0" applyFont="1" applyBorder="1" applyAlignment="1"/>
    <xf numFmtId="0" fontId="17" fillId="0" borderId="22" xfId="0" applyFont="1" applyBorder="1" applyAlignment="1">
      <alignment horizontal="center"/>
    </xf>
    <xf numFmtId="0" fontId="17" fillId="0" borderId="19" xfId="0" applyFont="1" applyBorder="1" applyAlignment="1">
      <alignment horizontal="center"/>
    </xf>
    <xf numFmtId="0" fontId="17" fillId="0" borderId="23" xfId="0" applyFont="1" applyBorder="1" applyAlignment="1"/>
    <xf numFmtId="0" fontId="17" fillId="0" borderId="12" xfId="0" applyFont="1" applyBorder="1" applyAlignment="1"/>
    <xf numFmtId="1" fontId="11" fillId="0" borderId="23" xfId="0" applyNumberFormat="1" applyFont="1" applyBorder="1" applyProtection="1"/>
    <xf numFmtId="0" fontId="11" fillId="0" borderId="12" xfId="0" applyFont="1" applyBorder="1" applyProtection="1"/>
    <xf numFmtId="0" fontId="0" fillId="0" borderId="22" xfId="0" applyBorder="1" applyAlignment="1" applyProtection="1">
      <alignment horizontal="center"/>
    </xf>
    <xf numFmtId="0" fontId="0" fillId="0" borderId="22" xfId="0" applyBorder="1" applyAlignment="1" applyProtection="1">
      <alignment horizontal="left"/>
    </xf>
    <xf numFmtId="0" fontId="5" fillId="0" borderId="22" xfId="0" applyFont="1" applyBorder="1" applyProtection="1"/>
    <xf numFmtId="0" fontId="0" fillId="0" borderId="22" xfId="0" applyBorder="1" applyProtection="1"/>
    <xf numFmtId="1" fontId="0" fillId="0" borderId="22" xfId="0" applyNumberFormat="1" applyBorder="1" applyProtection="1"/>
    <xf numFmtId="1" fontId="3" fillId="0" borderId="22" xfId="0" applyNumberFormat="1" applyFont="1" applyBorder="1" applyProtection="1"/>
    <xf numFmtId="0" fontId="3" fillId="0" borderId="22" xfId="0" applyFont="1" applyBorder="1" applyProtection="1"/>
    <xf numFmtId="0" fontId="11" fillId="0" borderId="19" xfId="0" applyFont="1" applyBorder="1" applyAlignment="1">
      <alignment horizontal="left" vertical="top" wrapText="1"/>
    </xf>
    <xf numFmtId="0" fontId="5" fillId="0" borderId="0" xfId="0" applyFont="1" applyBorder="1"/>
    <xf numFmtId="0" fontId="11" fillId="0" borderId="24" xfId="0" applyFont="1" applyBorder="1" applyAlignment="1">
      <alignment horizontal="center" vertical="top" wrapText="1"/>
    </xf>
    <xf numFmtId="0" fontId="17" fillId="0" borderId="25" xfId="0" applyFont="1" applyBorder="1" applyAlignment="1"/>
    <xf numFmtId="0" fontId="17" fillId="0" borderId="26" xfId="0" applyFont="1" applyBorder="1" applyAlignment="1" applyProtection="1">
      <alignment horizontal="center"/>
    </xf>
    <xf numFmtId="0" fontId="11" fillId="0" borderId="27" xfId="0" applyFont="1" applyBorder="1" applyAlignment="1"/>
    <xf numFmtId="0" fontId="17" fillId="0" borderId="28" xfId="0" applyFont="1" applyBorder="1" applyAlignment="1" applyProtection="1">
      <alignment horizontal="center"/>
    </xf>
    <xf numFmtId="0" fontId="17" fillId="0" borderId="27" xfId="0" applyFont="1" applyBorder="1" applyAlignment="1"/>
    <xf numFmtId="0" fontId="17" fillId="0" borderId="27" xfId="0" applyFont="1" applyFill="1" applyBorder="1" applyAlignment="1"/>
    <xf numFmtId="0" fontId="11" fillId="0" borderId="27" xfId="0" applyFont="1" applyFill="1" applyBorder="1" applyAlignment="1"/>
    <xf numFmtId="1" fontId="17" fillId="0" borderId="21" xfId="0" applyNumberFormat="1" applyFont="1" applyBorder="1" applyProtection="1"/>
    <xf numFmtId="0" fontId="17" fillId="0" borderId="7" xfId="0" applyFont="1" applyBorder="1" applyProtection="1"/>
    <xf numFmtId="4" fontId="17" fillId="0" borderId="20" xfId="0" applyNumberFormat="1" applyFont="1" applyBorder="1" applyAlignment="1"/>
    <xf numFmtId="4" fontId="17" fillId="0" borderId="21" xfId="0" applyNumberFormat="1" applyFont="1" applyBorder="1" applyProtection="1"/>
    <xf numFmtId="4" fontId="17" fillId="0" borderId="20" xfId="0" applyNumberFormat="1" applyFont="1" applyBorder="1" applyProtection="1"/>
    <xf numFmtId="4" fontId="11" fillId="0" borderId="21" xfId="0" applyNumberFormat="1" applyFont="1" applyBorder="1" applyProtection="1"/>
    <xf numFmtId="10" fontId="17" fillId="0" borderId="28" xfId="0" applyNumberFormat="1" applyFont="1" applyBorder="1" applyAlignment="1" applyProtection="1">
      <alignment horizontal="center"/>
    </xf>
    <xf numFmtId="0" fontId="11" fillId="0" borderId="0" xfId="0" applyFont="1" applyFill="1" applyBorder="1" applyAlignment="1" applyProtection="1">
      <alignment horizontal="left"/>
      <protection locked="0"/>
    </xf>
    <xf numFmtId="0" fontId="28" fillId="4" borderId="2" xfId="0" applyFont="1" applyFill="1" applyBorder="1"/>
    <xf numFmtId="3" fontId="27" fillId="4" borderId="2" xfId="0" applyNumberFormat="1" applyFont="1" applyFill="1" applyBorder="1"/>
    <xf numFmtId="10" fontId="27" fillId="4" borderId="2" xfId="0" applyNumberFormat="1" applyFont="1" applyFill="1" applyBorder="1"/>
    <xf numFmtId="0" fontId="8" fillId="4" borderId="2" xfId="0" applyFont="1" applyFill="1" applyBorder="1" applyProtection="1"/>
    <xf numFmtId="0" fontId="29" fillId="4" borderId="29" xfId="0" applyFont="1" applyFill="1" applyBorder="1" applyAlignment="1" applyProtection="1">
      <alignment horizontal="center"/>
    </xf>
    <xf numFmtId="0" fontId="30" fillId="0" borderId="0" xfId="0" applyFont="1"/>
    <xf numFmtId="0" fontId="0" fillId="3" borderId="19" xfId="0" applyFill="1" applyBorder="1"/>
    <xf numFmtId="0" fontId="0" fillId="3" borderId="22" xfId="0" applyFill="1" applyBorder="1"/>
    <xf numFmtId="0" fontId="0" fillId="3" borderId="23" xfId="0" applyFill="1" applyBorder="1"/>
    <xf numFmtId="14" fontId="17" fillId="0" borderId="7" xfId="0" applyNumberFormat="1" applyFont="1" applyBorder="1" applyAlignment="1"/>
    <xf numFmtId="0" fontId="15" fillId="0" borderId="0" xfId="0" applyFont="1"/>
    <xf numFmtId="3" fontId="17" fillId="0" borderId="4" xfId="0" applyNumberFormat="1" applyFont="1" applyBorder="1" applyProtection="1"/>
    <xf numFmtId="0" fontId="32" fillId="0" borderId="3" xfId="0" applyFont="1" applyBorder="1"/>
    <xf numFmtId="0" fontId="3" fillId="0" borderId="0" xfId="0" applyFont="1"/>
    <xf numFmtId="0" fontId="34" fillId="0" borderId="0" xfId="0" applyFont="1"/>
    <xf numFmtId="0" fontId="32" fillId="0" borderId="0" xfId="0" applyFont="1" applyBorder="1"/>
    <xf numFmtId="0" fontId="0" fillId="0" borderId="3" xfId="0" applyBorder="1"/>
    <xf numFmtId="0" fontId="0" fillId="0" borderId="0" xfId="0" applyBorder="1"/>
    <xf numFmtId="3" fontId="17" fillId="2" borderId="4" xfId="0" applyNumberFormat="1" applyFont="1" applyFill="1" applyBorder="1" applyProtection="1"/>
    <xf numFmtId="164" fontId="0" fillId="0" borderId="0" xfId="0" applyNumberFormat="1"/>
    <xf numFmtId="0" fontId="5" fillId="0" borderId="0" xfId="0" quotePrefix="1" applyFont="1"/>
    <xf numFmtId="0" fontId="5" fillId="0" borderId="0" xfId="0" applyFont="1" applyAlignment="1">
      <alignment horizontal="left"/>
    </xf>
    <xf numFmtId="164" fontId="3" fillId="0" borderId="0" xfId="0" applyNumberFormat="1" applyFont="1"/>
    <xf numFmtId="3" fontId="17" fillId="2" borderId="4" xfId="0" applyNumberFormat="1" applyFont="1" applyFill="1" applyBorder="1" applyProtection="1">
      <protection locked="0"/>
    </xf>
    <xf numFmtId="0" fontId="32" fillId="0" borderId="0" xfId="0" applyFont="1" applyFill="1" applyBorder="1"/>
    <xf numFmtId="0" fontId="3" fillId="0" borderId="0" xfId="0" applyFont="1" applyFill="1" applyBorder="1" applyAlignment="1" applyProtection="1">
      <alignment horizontal="left"/>
    </xf>
    <xf numFmtId="0" fontId="3" fillId="0" borderId="0" xfId="0" applyFont="1" applyFill="1" applyBorder="1" applyProtection="1"/>
    <xf numFmtId="3" fontId="2" fillId="2" borderId="12" xfId="0" applyNumberFormat="1" applyFont="1" applyFill="1" applyBorder="1" applyProtection="1">
      <protection locked="0"/>
    </xf>
    <xf numFmtId="3" fontId="2" fillId="0" borderId="22" xfId="0" applyNumberFormat="1" applyFont="1" applyBorder="1" applyAlignment="1" applyProtection="1">
      <alignment horizontal="left" wrapText="1"/>
    </xf>
    <xf numFmtId="3" fontId="2" fillId="0" borderId="22" xfId="0" applyNumberFormat="1" applyFont="1" applyFill="1" applyBorder="1" applyProtection="1">
      <protection locked="0"/>
    </xf>
    <xf numFmtId="49" fontId="5" fillId="0" borderId="0" xfId="0" applyNumberFormat="1" applyFont="1"/>
    <xf numFmtId="4" fontId="17" fillId="0" borderId="0" xfId="0" applyNumberFormat="1" applyFont="1" applyProtection="1"/>
    <xf numFmtId="1" fontId="2" fillId="0" borderId="0" xfId="0" applyNumberFormat="1" applyFont="1" applyProtection="1"/>
    <xf numFmtId="49" fontId="2" fillId="0" borderId="0" xfId="0" applyNumberFormat="1" applyFont="1" applyProtection="1"/>
    <xf numFmtId="14" fontId="10" fillId="0" borderId="0" xfId="0" applyNumberFormat="1" applyFont="1" applyBorder="1"/>
    <xf numFmtId="0" fontId="2" fillId="0" borderId="8" xfId="0" applyFont="1" applyBorder="1" applyAlignment="1" applyProtection="1"/>
    <xf numFmtId="0" fontId="2" fillId="0" borderId="11" xfId="0" applyFont="1" applyBorder="1" applyAlignment="1" applyProtection="1"/>
    <xf numFmtId="0" fontId="9" fillId="2" borderId="32" xfId="0" applyFont="1" applyFill="1" applyBorder="1" applyAlignment="1" applyProtection="1">
      <alignment horizontal="center" wrapText="1"/>
    </xf>
    <xf numFmtId="0" fontId="9" fillId="2" borderId="2" xfId="0" applyFont="1" applyFill="1" applyBorder="1" applyAlignment="1" applyProtection="1">
      <alignment horizontal="center" wrapText="1"/>
    </xf>
    <xf numFmtId="0" fontId="9" fillId="2" borderId="29" xfId="0" applyFont="1" applyFill="1" applyBorder="1" applyAlignment="1" applyProtection="1">
      <alignment horizontal="center" wrapText="1"/>
    </xf>
    <xf numFmtId="0" fontId="11" fillId="0" borderId="8"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2" fillId="0" borderId="8" xfId="0" applyFont="1" applyBorder="1" applyAlignment="1" applyProtection="1">
      <alignment wrapText="1"/>
    </xf>
    <xf numFmtId="0" fontId="2" fillId="0" borderId="11" xfId="0" applyFont="1" applyBorder="1" applyAlignment="1" applyProtection="1">
      <alignment wrapText="1"/>
    </xf>
    <xf numFmtId="0" fontId="15" fillId="0" borderId="0" xfId="0" applyFont="1" applyBorder="1" applyAlignment="1" applyProtection="1">
      <alignment horizontal="center" wrapText="1"/>
    </xf>
    <xf numFmtId="0" fontId="3" fillId="0" borderId="0" xfId="0" applyFont="1" applyBorder="1" applyAlignment="1" applyProtection="1">
      <alignment horizontal="right"/>
    </xf>
    <xf numFmtId="0" fontId="14" fillId="0" borderId="0" xfId="0" applyFont="1" applyBorder="1" applyAlignment="1" applyProtection="1">
      <alignment horizontal="center" wrapText="1"/>
      <protection locked="0"/>
    </xf>
    <xf numFmtId="0" fontId="3" fillId="0" borderId="0" xfId="0" applyFont="1" applyBorder="1" applyAlignment="1" applyProtection="1">
      <alignment horizontal="right" wrapText="1"/>
    </xf>
    <xf numFmtId="0" fontId="15" fillId="0" borderId="0" xfId="0" applyFont="1" applyBorder="1" applyAlignment="1" applyProtection="1">
      <alignment horizontal="center" wrapText="1"/>
      <protection locked="0"/>
    </xf>
    <xf numFmtId="0" fontId="11" fillId="0" borderId="30"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wrapText="1"/>
    </xf>
    <xf numFmtId="0" fontId="17" fillId="0" borderId="1" xfId="0" applyFont="1" applyBorder="1" applyAlignment="1" applyProtection="1">
      <alignment horizontal="left" wrapText="1"/>
    </xf>
    <xf numFmtId="0" fontId="17" fillId="0" borderId="33" xfId="0" applyFont="1" applyBorder="1" applyAlignment="1" applyProtection="1">
      <alignment horizontal="left" wrapText="1"/>
    </xf>
    <xf numFmtId="0" fontId="17" fillId="0" borderId="0" xfId="0" applyFont="1" applyBorder="1" applyAlignment="1" applyProtection="1">
      <alignment horizontal="left" wrapText="1"/>
    </xf>
    <xf numFmtId="0" fontId="17" fillId="0" borderId="28" xfId="0" applyFont="1" applyBorder="1" applyAlignment="1" applyProtection="1">
      <alignment horizontal="left" wrapText="1"/>
    </xf>
    <xf numFmtId="0" fontId="17" fillId="0" borderId="32" xfId="0" applyFont="1" applyBorder="1" applyAlignment="1" applyProtection="1">
      <alignment horizontal="center"/>
    </xf>
    <xf numFmtId="0" fontId="17" fillId="0" borderId="2" xfId="0" applyFont="1" applyBorder="1" applyAlignment="1" applyProtection="1">
      <alignment horizontal="center"/>
    </xf>
    <xf numFmtId="0" fontId="26" fillId="0" borderId="2" xfId="1" applyFont="1" applyBorder="1" applyAlignment="1" applyProtection="1">
      <alignment horizontal="left" wrapText="1"/>
    </xf>
    <xf numFmtId="0" fontId="17" fillId="0" borderId="2" xfId="0" applyFont="1" applyBorder="1" applyAlignment="1" applyProtection="1">
      <alignment horizontal="left" wrapText="1"/>
    </xf>
    <xf numFmtId="0" fontId="17" fillId="0" borderId="29" xfId="0" applyFont="1" applyBorder="1" applyAlignment="1" applyProtection="1">
      <alignment horizontal="left" wrapText="1"/>
    </xf>
    <xf numFmtId="0" fontId="9" fillId="2" borderId="34" xfId="0" applyFont="1" applyFill="1" applyBorder="1" applyAlignment="1" applyProtection="1">
      <alignment horizontal="center" wrapText="1"/>
    </xf>
    <xf numFmtId="0" fontId="9" fillId="2" borderId="1" xfId="0" applyFont="1" applyFill="1" applyBorder="1" applyAlignment="1" applyProtection="1">
      <alignment horizontal="center" wrapText="1"/>
    </xf>
    <xf numFmtId="0" fontId="9" fillId="2" borderId="33" xfId="0" applyFont="1" applyFill="1" applyBorder="1" applyAlignment="1" applyProtection="1">
      <alignment horizontal="center" wrapText="1"/>
    </xf>
    <xf numFmtId="0" fontId="9" fillId="2" borderId="27" xfId="0" applyFont="1" applyFill="1" applyBorder="1" applyAlignment="1" applyProtection="1">
      <alignment horizontal="center" wrapText="1"/>
    </xf>
    <xf numFmtId="0" fontId="9" fillId="2" borderId="0" xfId="0" applyFont="1" applyFill="1" applyBorder="1" applyAlignment="1" applyProtection="1">
      <alignment horizontal="center" wrapText="1"/>
    </xf>
    <xf numFmtId="0" fontId="9" fillId="2" borderId="28" xfId="0" applyFont="1" applyFill="1" applyBorder="1" applyAlignment="1" applyProtection="1">
      <alignment horizontal="center" wrapText="1"/>
    </xf>
    <xf numFmtId="3" fontId="2" fillId="0" borderId="8" xfId="0" applyNumberFormat="1" applyFont="1" applyBorder="1" applyAlignment="1" applyProtection="1">
      <alignment horizontal="left"/>
    </xf>
    <xf numFmtId="3" fontId="2" fillId="0" borderId="11" xfId="0" applyNumberFormat="1" applyFont="1" applyBorder="1" applyAlignment="1" applyProtection="1">
      <alignment horizontal="left"/>
    </xf>
    <xf numFmtId="3" fontId="2" fillId="0" borderId="8" xfId="0" applyNumberFormat="1" applyFont="1" applyBorder="1" applyAlignment="1" applyProtection="1">
      <alignment horizontal="left" wrapText="1"/>
    </xf>
    <xf numFmtId="3" fontId="2" fillId="0" borderId="11" xfId="0" applyNumberFormat="1" applyFont="1" applyBorder="1" applyAlignment="1" applyProtection="1">
      <alignment horizontal="left" wrapText="1"/>
    </xf>
    <xf numFmtId="0" fontId="11" fillId="0" borderId="8" xfId="0" applyFont="1" applyBorder="1" applyAlignment="1" applyProtection="1"/>
    <xf numFmtId="0" fontId="11" fillId="0" borderId="11" xfId="0" applyFont="1" applyBorder="1" applyAlignment="1" applyProtection="1"/>
    <xf numFmtId="3" fontId="17" fillId="0" borderId="8" xfId="0" applyNumberFormat="1" applyFont="1" applyBorder="1" applyAlignment="1" applyProtection="1">
      <alignment horizontal="left" wrapText="1"/>
    </xf>
    <xf numFmtId="3" fontId="22" fillId="3" borderId="8" xfId="0" applyNumberFormat="1" applyFont="1" applyFill="1" applyBorder="1" applyAlignment="1" applyProtection="1">
      <alignment horizontal="left"/>
    </xf>
    <xf numFmtId="3" fontId="22" fillId="3" borderId="11" xfId="0" applyNumberFormat="1" applyFont="1" applyFill="1" applyBorder="1" applyAlignment="1" applyProtection="1">
      <alignment horizontal="left"/>
    </xf>
    <xf numFmtId="3" fontId="22" fillId="0" borderId="8" xfId="0" applyNumberFormat="1" applyFont="1" applyBorder="1" applyAlignment="1" applyProtection="1">
      <alignment horizontal="left"/>
    </xf>
    <xf numFmtId="3" fontId="22" fillId="0" borderId="35" xfId="0" applyNumberFormat="1" applyFont="1" applyBorder="1" applyAlignment="1" applyProtection="1">
      <alignment horizontal="left"/>
    </xf>
    <xf numFmtId="3" fontId="22" fillId="0" borderId="11" xfId="0" applyNumberFormat="1" applyFont="1" applyBorder="1" applyAlignment="1" applyProtection="1">
      <alignment horizontal="left"/>
    </xf>
    <xf numFmtId="0" fontId="2" fillId="0" borderId="8" xfId="0" applyFont="1" applyBorder="1" applyAlignment="1" applyProtection="1">
      <alignment horizontal="left"/>
    </xf>
    <xf numFmtId="0" fontId="2" fillId="0" borderId="11" xfId="0" applyFont="1" applyBorder="1" applyAlignment="1" applyProtection="1">
      <alignment horizontal="left"/>
    </xf>
    <xf numFmtId="0" fontId="2" fillId="0" borderId="8" xfId="0" applyFont="1" applyBorder="1" applyAlignment="1" applyProtection="1">
      <alignment horizontal="left" wrapText="1"/>
    </xf>
    <xf numFmtId="0" fontId="2" fillId="0" borderId="11" xfId="0" applyFont="1" applyBorder="1" applyAlignment="1" applyProtection="1">
      <alignment horizontal="left" wrapText="1"/>
    </xf>
    <xf numFmtId="3" fontId="11" fillId="0" borderId="8" xfId="0" applyNumberFormat="1" applyFont="1" applyBorder="1" applyAlignment="1" applyProtection="1">
      <alignment horizontal="left"/>
    </xf>
    <xf numFmtId="0" fontId="22" fillId="3" borderId="8" xfId="0" applyFont="1" applyFill="1" applyBorder="1" applyAlignment="1" applyProtection="1">
      <alignment horizontal="left"/>
    </xf>
    <xf numFmtId="0" fontId="22" fillId="3" borderId="11" xfId="0" applyFont="1" applyFill="1" applyBorder="1" applyAlignment="1" applyProtection="1">
      <alignment horizontal="left"/>
    </xf>
    <xf numFmtId="0" fontId="22" fillId="0" borderId="8" xfId="0" applyFont="1" applyBorder="1" applyAlignment="1" applyProtection="1">
      <alignment horizontal="left"/>
    </xf>
    <xf numFmtId="0" fontId="22" fillId="0" borderId="35" xfId="0" applyFont="1" applyBorder="1" applyAlignment="1" applyProtection="1">
      <alignment horizontal="left"/>
    </xf>
    <xf numFmtId="0" fontId="22" fillId="0" borderId="11" xfId="0" applyFont="1" applyBorder="1" applyAlignment="1" applyProtection="1">
      <alignment horizontal="left"/>
    </xf>
    <xf numFmtId="0" fontId="11" fillId="0" borderId="8" xfId="0" applyFont="1" applyBorder="1" applyAlignment="1" applyProtection="1">
      <alignment horizontal="left" wrapText="1"/>
    </xf>
    <xf numFmtId="0" fontId="22" fillId="0" borderId="11" xfId="0" applyFont="1" applyBorder="1" applyAlignment="1" applyProtection="1">
      <alignment horizontal="left" wrapText="1"/>
    </xf>
    <xf numFmtId="0" fontId="22" fillId="0" borderId="36" xfId="0" applyFont="1" applyBorder="1" applyAlignment="1" applyProtection="1">
      <alignment horizontal="left" wrapText="1"/>
    </xf>
    <xf numFmtId="0" fontId="22" fillId="0" borderId="37" xfId="0" applyFont="1" applyBorder="1" applyAlignment="1" applyProtection="1">
      <alignment horizontal="left" wrapText="1"/>
    </xf>
    <xf numFmtId="0" fontId="22" fillId="0" borderId="13" xfId="0" applyFont="1" applyBorder="1" applyAlignment="1" applyProtection="1">
      <alignment horizontal="left" wrapText="1"/>
    </xf>
    <xf numFmtId="3" fontId="25" fillId="4" borderId="38" xfId="0" applyNumberFormat="1" applyFont="1" applyFill="1" applyBorder="1" applyAlignment="1" applyProtection="1">
      <alignment horizontal="right"/>
    </xf>
    <xf numFmtId="3" fontId="25" fillId="4" borderId="39" xfId="0" applyNumberFormat="1" applyFont="1" applyFill="1" applyBorder="1" applyAlignment="1" applyProtection="1">
      <alignment horizontal="right"/>
    </xf>
    <xf numFmtId="0" fontId="2" fillId="0" borderId="40" xfId="0" applyFont="1" applyBorder="1" applyAlignment="1" applyProtection="1">
      <alignment horizontal="left" wrapText="1"/>
    </xf>
    <xf numFmtId="0" fontId="2" fillId="0" borderId="35" xfId="0" applyFont="1" applyBorder="1" applyAlignment="1" applyProtection="1">
      <alignment horizontal="left"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3" fontId="8" fillId="4" borderId="43" xfId="0" applyNumberFormat="1" applyFont="1" applyFill="1" applyBorder="1" applyAlignment="1" applyProtection="1">
      <alignment horizontal="right" vertical="center"/>
    </xf>
    <xf numFmtId="3" fontId="8" fillId="4" borderId="15" xfId="0" applyNumberFormat="1" applyFont="1" applyFill="1" applyBorder="1" applyAlignment="1" applyProtection="1">
      <alignment horizontal="right" vertical="center"/>
    </xf>
    <xf numFmtId="0" fontId="15" fillId="3" borderId="0" xfId="0" applyFont="1" applyFill="1" applyBorder="1" applyAlignment="1" applyProtection="1">
      <alignment horizontal="center" wrapText="1"/>
    </xf>
    <xf numFmtId="0" fontId="15" fillId="3" borderId="21" xfId="0" applyFont="1" applyFill="1" applyBorder="1" applyAlignment="1" applyProtection="1">
      <alignment horizontal="center" wrapText="1"/>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39" xfId="0" applyFont="1" applyFill="1" applyBorder="1" applyAlignment="1">
      <alignment horizontal="center" vertical="center"/>
    </xf>
    <xf numFmtId="0" fontId="11" fillId="0" borderId="25" xfId="0" applyFont="1" applyBorder="1" applyAlignment="1">
      <alignment horizontal="center" vertical="top" wrapText="1"/>
    </xf>
    <xf numFmtId="0" fontId="11" fillId="0" borderId="22" xfId="0" applyFont="1" applyBorder="1" applyAlignment="1">
      <alignment horizontal="center" vertical="top" wrapText="1"/>
    </xf>
    <xf numFmtId="0" fontId="11" fillId="0" borderId="23" xfId="0" applyFont="1" applyBorder="1" applyAlignment="1">
      <alignment horizontal="center" vertical="top" wrapText="1"/>
    </xf>
    <xf numFmtId="0" fontId="11" fillId="0" borderId="19" xfId="0" applyFont="1" applyBorder="1" applyAlignment="1">
      <alignment horizontal="center" vertical="top" wrapText="1"/>
    </xf>
    <xf numFmtId="0" fontId="11" fillId="0" borderId="8" xfId="0" applyFont="1" applyBorder="1" applyAlignment="1">
      <alignment horizontal="center" vertical="top" wrapText="1"/>
    </xf>
    <xf numFmtId="0" fontId="11" fillId="0" borderId="11" xfId="0" applyFont="1" applyBorder="1" applyAlignment="1">
      <alignment horizontal="center" vertical="top" wrapText="1"/>
    </xf>
    <xf numFmtId="0" fontId="17" fillId="0" borderId="22" xfId="0" applyFont="1" applyBorder="1" applyAlignment="1">
      <alignment horizontal="center"/>
    </xf>
    <xf numFmtId="10" fontId="17" fillId="0" borderId="20" xfId="0" applyNumberFormat="1" applyFont="1" applyBorder="1" applyAlignment="1">
      <alignment horizontal="center"/>
    </xf>
    <xf numFmtId="10" fontId="17" fillId="0" borderId="0" xfId="0" applyNumberFormat="1" applyFont="1" applyBorder="1" applyAlignment="1">
      <alignment horizontal="center"/>
    </xf>
    <xf numFmtId="10" fontId="17" fillId="0" borderId="21" xfId="0" applyNumberFormat="1" applyFont="1" applyBorder="1" applyAlignment="1">
      <alignment horizontal="center"/>
    </xf>
    <xf numFmtId="4" fontId="17" fillId="0" borderId="20" xfId="0" applyNumberFormat="1" applyFont="1" applyBorder="1" applyAlignment="1">
      <alignment horizontal="center"/>
    </xf>
    <xf numFmtId="4" fontId="17" fillId="0" borderId="21" xfId="0" applyNumberFormat="1" applyFont="1" applyBorder="1" applyAlignment="1">
      <alignment horizontal="center"/>
    </xf>
    <xf numFmtId="0" fontId="17" fillId="0" borderId="0" xfId="0" applyFont="1" applyBorder="1" applyAlignment="1">
      <alignment horizontal="center"/>
    </xf>
    <xf numFmtId="0" fontId="27" fillId="4" borderId="32" xfId="0" applyFont="1" applyFill="1" applyBorder="1" applyAlignment="1">
      <alignment horizontal="right"/>
    </xf>
    <xf numFmtId="0" fontId="27" fillId="4" borderId="2" xfId="0" applyFont="1" applyFill="1" applyBorder="1" applyAlignment="1">
      <alignment horizontal="right"/>
    </xf>
    <xf numFmtId="1" fontId="8" fillId="4" borderId="2" xfId="0" applyNumberFormat="1" applyFont="1" applyFill="1" applyBorder="1" applyAlignment="1" applyProtection="1">
      <alignment horizontal="center"/>
    </xf>
    <xf numFmtId="0" fontId="17" fillId="0" borderId="20" xfId="0" applyFont="1" applyBorder="1" applyAlignment="1">
      <alignment horizontal="center"/>
    </xf>
    <xf numFmtId="0" fontId="17" fillId="0" borderId="21" xfId="0" applyFont="1" applyBorder="1" applyAlignment="1">
      <alignment horizontal="center"/>
    </xf>
    <xf numFmtId="4" fontId="17" fillId="0" borderId="20" xfId="0" applyNumberFormat="1" applyFont="1" applyBorder="1" applyAlignment="1" applyProtection="1">
      <alignment horizontal="center"/>
    </xf>
    <xf numFmtId="4" fontId="17" fillId="0" borderId="21" xfId="0" applyNumberFormat="1" applyFont="1" applyBorder="1" applyAlignment="1" applyProtection="1">
      <alignment horizontal="center"/>
    </xf>
    <xf numFmtId="0" fontId="18" fillId="0" borderId="0" xfId="0" applyFont="1" applyAlignment="1">
      <alignment horizontal="center" vertical="justify" wrapText="1"/>
    </xf>
    <xf numFmtId="0" fontId="1" fillId="0" borderId="0" xfId="0" applyFont="1" applyBorder="1" applyAlignment="1">
      <alignment horizontal="justify" vertical="center" wrapText="1"/>
    </xf>
    <xf numFmtId="0" fontId="1" fillId="0" borderId="0" xfId="0" applyFont="1" applyBorder="1" applyAlignment="1">
      <alignment horizontal="justify" vertical="justify" wrapText="1"/>
    </xf>
    <xf numFmtId="0" fontId="16" fillId="0" borderId="0" xfId="0" applyFont="1" applyBorder="1" applyAlignment="1">
      <alignment horizontal="justify" vertical="justify" wrapText="1"/>
    </xf>
    <xf numFmtId="0" fontId="4" fillId="0" borderId="0" xfId="0" applyFont="1" applyBorder="1" applyAlignment="1">
      <alignment horizontal="left" vertical="justify" wrapText="1"/>
    </xf>
    <xf numFmtId="0" fontId="0" fillId="0" borderId="0" xfId="0" applyAlignment="1">
      <alignment horizontal="left" vertical="justify" wrapText="1"/>
    </xf>
    <xf numFmtId="0" fontId="31" fillId="3" borderId="9" xfId="0" applyFont="1" applyFill="1" applyBorder="1" applyAlignment="1">
      <alignment horizontal="justify" vertical="top" wrapText="1"/>
    </xf>
    <xf numFmtId="0" fontId="0" fillId="3" borderId="3" xfId="0" applyFill="1" applyBorder="1" applyAlignment="1">
      <alignment wrapText="1"/>
    </xf>
    <xf numFmtId="0" fontId="0" fillId="3" borderId="10" xfId="0" applyFill="1" applyBorder="1" applyAlignment="1">
      <alignment wrapText="1"/>
    </xf>
    <xf numFmtId="0" fontId="0" fillId="0" borderId="19" xfId="0" applyBorder="1" applyAlignment="1"/>
    <xf numFmtId="0" fontId="0" fillId="0" borderId="22" xfId="0" applyBorder="1" applyAlignment="1"/>
    <xf numFmtId="0" fontId="0" fillId="0" borderId="23" xfId="0" applyBorder="1" applyAlignment="1"/>
    <xf numFmtId="0" fontId="0" fillId="0" borderId="20" xfId="0" applyBorder="1" applyAlignment="1"/>
    <xf numFmtId="0" fontId="0" fillId="0" borderId="0" xfId="0" applyBorder="1" applyAlignment="1"/>
    <xf numFmtId="0" fontId="0" fillId="0" borderId="21" xfId="0" applyBorder="1" applyAlignment="1"/>
    <xf numFmtId="0" fontId="0" fillId="0" borderId="9" xfId="0" applyBorder="1" applyAlignment="1"/>
    <xf numFmtId="0" fontId="0" fillId="0" borderId="3" xfId="0" applyBorder="1" applyAlignment="1"/>
    <xf numFmtId="0" fontId="0" fillId="0" borderId="10" xfId="0" applyBorder="1" applyAlignment="1"/>
    <xf numFmtId="3" fontId="2" fillId="0" borderId="19" xfId="0" applyNumberFormat="1" applyFont="1" applyBorder="1" applyAlignment="1" applyProtection="1">
      <alignment horizontal="left" wrapText="1"/>
    </xf>
    <xf numFmtId="3" fontId="2" fillId="0" borderId="23" xfId="0" applyNumberFormat="1" applyFont="1" applyBorder="1" applyAlignment="1" applyProtection="1">
      <alignment horizontal="left" wrapText="1"/>
    </xf>
  </cellXfs>
  <cellStyles count="4">
    <cellStyle name="Hyperlink" xfId="1" builtinId="8"/>
    <cellStyle name="Hyperlinkki 2" xfId="3" xr:uid="{00000000-0005-0000-0000-000001000000}"/>
    <cellStyle name="Normaali 2" xfId="2"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budget/inforeur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O266"/>
  <sheetViews>
    <sheetView tabSelected="1" topLeftCell="A146" zoomScale="112" zoomScaleNormal="112" workbookViewId="0">
      <selection activeCell="M149" sqref="M149"/>
    </sheetView>
  </sheetViews>
  <sheetFormatPr defaultRowHeight="12.75" x14ac:dyDescent="0.2"/>
  <cols>
    <col min="1" max="1" width="3" style="20" customWidth="1"/>
    <col min="2" max="2" width="6.140625" style="20" customWidth="1"/>
    <col min="3" max="3" width="13.85546875" style="24" customWidth="1"/>
    <col min="4" max="4" width="9.5703125" style="24" customWidth="1"/>
    <col min="5" max="5" width="6.5703125" style="19" customWidth="1"/>
    <col min="6" max="6" width="4.28515625" style="19" customWidth="1"/>
    <col min="7" max="7" width="4.5703125" style="19" customWidth="1"/>
    <col min="8" max="8" width="8.28515625" style="22" customWidth="1"/>
    <col min="9" max="9" width="6.5703125" style="36" customWidth="1"/>
    <col min="10" max="10" width="6.42578125" style="37" customWidth="1"/>
    <col min="11" max="11" width="7.85546875" style="21" customWidth="1"/>
    <col min="12" max="12" width="9" style="20" bestFit="1" customWidth="1"/>
    <col min="13" max="16384" width="9.140625" style="7"/>
  </cols>
  <sheetData>
    <row r="1" spans="1:15" ht="21" customHeight="1" x14ac:dyDescent="0.25">
      <c r="A1" s="251" t="s">
        <v>179</v>
      </c>
      <c r="B1" s="251"/>
      <c r="C1" s="251"/>
      <c r="D1" s="251"/>
      <c r="E1" s="251"/>
      <c r="F1" s="251"/>
      <c r="G1" s="251"/>
      <c r="H1" s="251"/>
      <c r="I1" s="251"/>
      <c r="J1" s="251"/>
      <c r="K1" s="251"/>
      <c r="L1" s="251"/>
      <c r="M1" s="9"/>
      <c r="N1" s="9"/>
      <c r="O1" s="9"/>
    </row>
    <row r="2" spans="1:15" ht="19.5" customHeight="1" x14ac:dyDescent="0.25">
      <c r="A2" s="251" t="s">
        <v>178</v>
      </c>
      <c r="B2" s="251"/>
      <c r="C2" s="251"/>
      <c r="D2" s="251"/>
      <c r="E2" s="251"/>
      <c r="F2" s="251"/>
      <c r="G2" s="251"/>
      <c r="H2" s="251"/>
      <c r="I2" s="251"/>
      <c r="J2" s="251"/>
      <c r="K2" s="251"/>
      <c r="L2" s="251"/>
      <c r="M2" s="9"/>
      <c r="N2" s="9"/>
      <c r="O2" s="9"/>
    </row>
    <row r="3" spans="1:15" ht="8.25" customHeight="1" x14ac:dyDescent="0.3">
      <c r="A3" s="8"/>
      <c r="B3" s="8"/>
      <c r="C3" s="8"/>
      <c r="D3" s="8"/>
      <c r="E3" s="8"/>
      <c r="F3" s="8"/>
      <c r="G3" s="8"/>
      <c r="H3" s="8"/>
      <c r="I3" s="8"/>
      <c r="J3" s="8"/>
      <c r="K3" s="8"/>
      <c r="L3" s="8"/>
      <c r="M3" s="9"/>
      <c r="N3" s="9"/>
      <c r="O3" s="9"/>
    </row>
    <row r="4" spans="1:15" ht="17.25" customHeight="1" x14ac:dyDescent="0.3">
      <c r="A4" s="252" t="s">
        <v>77</v>
      </c>
      <c r="B4" s="252"/>
      <c r="C4" s="252"/>
      <c r="D4" s="252"/>
      <c r="E4" s="253" t="s">
        <v>185</v>
      </c>
      <c r="F4" s="253"/>
      <c r="G4" s="253"/>
      <c r="H4" s="253"/>
      <c r="I4" s="253"/>
      <c r="J4" s="253"/>
      <c r="K4" s="253"/>
      <c r="L4" s="253"/>
      <c r="M4" s="9"/>
      <c r="N4" s="9"/>
      <c r="O4" s="9"/>
    </row>
    <row r="5" spans="1:15" ht="4.5" customHeight="1" x14ac:dyDescent="0.3">
      <c r="A5" s="147"/>
      <c r="B5" s="147"/>
      <c r="C5" s="147"/>
      <c r="D5" s="147"/>
      <c r="E5" s="1"/>
      <c r="F5" s="1"/>
      <c r="G5" s="1"/>
      <c r="H5" s="1"/>
      <c r="I5" s="1"/>
      <c r="J5" s="1"/>
      <c r="K5" s="1"/>
      <c r="L5" s="1"/>
      <c r="M5" s="9"/>
      <c r="N5" s="9"/>
      <c r="O5" s="9"/>
    </row>
    <row r="6" spans="1:15" ht="15.75" customHeight="1" x14ac:dyDescent="0.25">
      <c r="A6" s="254" t="s">
        <v>180</v>
      </c>
      <c r="B6" s="254"/>
      <c r="C6" s="254"/>
      <c r="D6" s="254"/>
      <c r="E6" s="255" t="s">
        <v>186</v>
      </c>
      <c r="F6" s="255"/>
      <c r="G6" s="255"/>
      <c r="H6" s="255"/>
      <c r="I6" s="255"/>
      <c r="J6" s="255"/>
      <c r="K6" s="255"/>
      <c r="L6" s="255"/>
      <c r="M6" s="9"/>
      <c r="N6" s="9"/>
      <c r="O6" s="9"/>
    </row>
    <row r="7" spans="1:15" ht="4.5" customHeight="1" thickBot="1" x14ac:dyDescent="0.25">
      <c r="A7" s="10"/>
      <c r="B7" s="10"/>
      <c r="C7" s="11"/>
      <c r="D7" s="11"/>
      <c r="E7" s="38"/>
      <c r="F7" s="38"/>
      <c r="G7" s="38"/>
      <c r="H7" s="39"/>
      <c r="I7" s="40"/>
      <c r="J7" s="41"/>
      <c r="K7" s="42"/>
      <c r="L7" s="43"/>
    </row>
    <row r="8" spans="1:15" s="82" customFormat="1" ht="45.75" thickBot="1" x14ac:dyDescent="0.25">
      <c r="A8" s="256" t="s">
        <v>59</v>
      </c>
      <c r="B8" s="257"/>
      <c r="C8" s="2" t="s">
        <v>83</v>
      </c>
      <c r="D8" s="2"/>
      <c r="E8" s="148"/>
      <c r="F8" s="258" t="s">
        <v>79</v>
      </c>
      <c r="G8" s="258"/>
      <c r="H8" s="258"/>
      <c r="I8" s="258"/>
      <c r="J8" s="258"/>
      <c r="K8" s="258"/>
      <c r="L8" s="259"/>
    </row>
    <row r="9" spans="1:15" s="82" customFormat="1" ht="12" thickBot="1" x14ac:dyDescent="0.25">
      <c r="A9" s="149" t="s">
        <v>58</v>
      </c>
      <c r="B9" s="150" t="s">
        <v>168</v>
      </c>
      <c r="C9" s="151" t="s">
        <v>76</v>
      </c>
      <c r="D9" s="206"/>
      <c r="E9" s="152"/>
      <c r="F9" s="260"/>
      <c r="G9" s="260"/>
      <c r="H9" s="260"/>
      <c r="I9" s="260"/>
      <c r="J9" s="260"/>
      <c r="K9" s="260"/>
      <c r="L9" s="261"/>
    </row>
    <row r="10" spans="1:15" s="82" customFormat="1" ht="13.5" customHeight="1" thickBot="1" x14ac:dyDescent="0.25">
      <c r="A10" s="262"/>
      <c r="B10" s="263"/>
      <c r="C10" s="263"/>
      <c r="D10" s="153"/>
      <c r="E10" s="154"/>
      <c r="F10" s="264" t="s">
        <v>57</v>
      </c>
      <c r="G10" s="264"/>
      <c r="H10" s="265"/>
      <c r="I10" s="265"/>
      <c r="J10" s="265"/>
      <c r="K10" s="265"/>
      <c r="L10" s="266"/>
    </row>
    <row r="11" spans="1:15" ht="6" customHeight="1" thickBot="1" x14ac:dyDescent="0.25">
      <c r="A11" s="3"/>
      <c r="B11" s="3"/>
      <c r="C11" s="3"/>
      <c r="D11" s="3"/>
      <c r="E11" s="4"/>
      <c r="F11" s="5"/>
      <c r="G11" s="5"/>
      <c r="H11" s="5"/>
      <c r="I11" s="5"/>
      <c r="J11" s="5"/>
      <c r="K11" s="5"/>
      <c r="L11" s="5"/>
    </row>
    <row r="12" spans="1:15" s="105" customFormat="1" ht="12.75" customHeight="1" x14ac:dyDescent="0.2">
      <c r="A12" s="267" t="s">
        <v>95</v>
      </c>
      <c r="B12" s="268"/>
      <c r="C12" s="268"/>
      <c r="D12" s="268"/>
      <c r="E12" s="268"/>
      <c r="F12" s="268"/>
      <c r="G12" s="268"/>
      <c r="H12" s="268"/>
      <c r="I12" s="268"/>
      <c r="J12" s="268"/>
      <c r="K12" s="268"/>
      <c r="L12" s="269"/>
      <c r="M12" s="146"/>
      <c r="N12" s="146"/>
      <c r="O12" s="146"/>
    </row>
    <row r="13" spans="1:15" s="105" customFormat="1" ht="12.75" customHeight="1" x14ac:dyDescent="0.2">
      <c r="A13" s="270" t="s">
        <v>96</v>
      </c>
      <c r="B13" s="271"/>
      <c r="C13" s="271"/>
      <c r="D13" s="271"/>
      <c r="E13" s="271"/>
      <c r="F13" s="271"/>
      <c r="G13" s="271"/>
      <c r="H13" s="271"/>
      <c r="I13" s="271"/>
      <c r="J13" s="271"/>
      <c r="K13" s="271"/>
      <c r="L13" s="272"/>
      <c r="M13" s="146"/>
      <c r="N13" s="146"/>
      <c r="O13" s="146"/>
    </row>
    <row r="14" spans="1:15" s="105" customFormat="1" ht="12.75" customHeight="1" thickBot="1" x14ac:dyDescent="0.25">
      <c r="A14" s="244" t="s">
        <v>94</v>
      </c>
      <c r="B14" s="245"/>
      <c r="C14" s="245"/>
      <c r="D14" s="245"/>
      <c r="E14" s="245"/>
      <c r="F14" s="245"/>
      <c r="G14" s="245"/>
      <c r="H14" s="245"/>
      <c r="I14" s="245"/>
      <c r="J14" s="245"/>
      <c r="K14" s="245"/>
      <c r="L14" s="246"/>
      <c r="M14" s="146"/>
      <c r="N14" s="146"/>
      <c r="O14" s="146"/>
    </row>
    <row r="15" spans="1:15" ht="5.25" customHeight="1" x14ac:dyDescent="0.2">
      <c r="A15" s="12"/>
      <c r="B15" s="12"/>
      <c r="C15" s="13"/>
      <c r="D15" s="13"/>
      <c r="E15" s="14"/>
      <c r="F15" s="14"/>
      <c r="G15" s="14"/>
      <c r="H15" s="15"/>
      <c r="I15" s="16"/>
      <c r="J15" s="17"/>
      <c r="K15" s="18"/>
      <c r="L15" s="12"/>
    </row>
    <row r="16" spans="1:15" s="104" customFormat="1" ht="78.75" x14ac:dyDescent="0.2">
      <c r="A16" s="48" t="s">
        <v>54</v>
      </c>
      <c r="B16" s="48" t="s">
        <v>169</v>
      </c>
      <c r="C16" s="49"/>
      <c r="D16" s="49"/>
      <c r="E16" s="48" t="s">
        <v>56</v>
      </c>
      <c r="F16" s="247" t="s">
        <v>93</v>
      </c>
      <c r="G16" s="248"/>
      <c r="H16" s="48" t="s">
        <v>84</v>
      </c>
      <c r="I16" s="50" t="s">
        <v>97</v>
      </c>
      <c r="J16" s="50" t="s">
        <v>82</v>
      </c>
      <c r="K16" s="48" t="s">
        <v>81</v>
      </c>
      <c r="L16" s="48" t="s">
        <v>55</v>
      </c>
    </row>
    <row r="17" spans="1:12" s="82" customFormat="1" ht="11.25" x14ac:dyDescent="0.2">
      <c r="A17" s="61">
        <v>1</v>
      </c>
      <c r="B17" s="61"/>
      <c r="C17" s="107" t="s">
        <v>41</v>
      </c>
      <c r="D17" s="107"/>
      <c r="E17" s="108"/>
      <c r="F17" s="108"/>
      <c r="G17" s="108"/>
      <c r="H17" s="109"/>
      <c r="I17" s="110"/>
      <c r="J17" s="110"/>
      <c r="K17" s="111"/>
      <c r="L17" s="112">
        <f>SUM(K18:K39)</f>
        <v>0.11874999999999999</v>
      </c>
    </row>
    <row r="18" spans="1:12" s="82" customFormat="1" ht="11.25" x14ac:dyDescent="0.2">
      <c r="A18" s="61"/>
      <c r="B18" s="61" t="s">
        <v>39</v>
      </c>
      <c r="C18" s="106" t="s">
        <v>40</v>
      </c>
      <c r="D18" s="106"/>
      <c r="E18" s="70"/>
      <c r="F18" s="70"/>
      <c r="G18" s="70"/>
      <c r="H18" s="67"/>
      <c r="I18" s="66"/>
      <c r="J18" s="66"/>
      <c r="K18" s="80">
        <f>SUM(J19:J35)</f>
        <v>0.11199999999999999</v>
      </c>
      <c r="L18" s="81"/>
    </row>
    <row r="19" spans="1:12" s="69" customFormat="1" ht="11.25" x14ac:dyDescent="0.2">
      <c r="A19" s="47"/>
      <c r="B19" s="76"/>
      <c r="C19" s="164" t="s">
        <v>42</v>
      </c>
      <c r="D19" s="164"/>
      <c r="E19" s="71"/>
      <c r="F19" s="77"/>
      <c r="G19" s="77"/>
      <c r="H19" s="64"/>
      <c r="I19" s="65"/>
      <c r="J19" s="78">
        <f>SUM(I20:I23)</f>
        <v>0.04</v>
      </c>
      <c r="K19" s="79"/>
      <c r="L19" s="68"/>
    </row>
    <row r="20" spans="1:12" s="69" customFormat="1" ht="11.25" x14ac:dyDescent="0.2">
      <c r="A20" s="47"/>
      <c r="B20" s="61"/>
      <c r="C20" s="249" t="s">
        <v>142</v>
      </c>
      <c r="D20" s="250"/>
      <c r="E20" s="62">
        <v>0</v>
      </c>
      <c r="F20" s="62"/>
      <c r="G20" s="63"/>
      <c r="H20" s="64">
        <f t="shared" ref="H20:H37" si="0">E20*F20</f>
        <v>0</v>
      </c>
      <c r="I20" s="65">
        <f>H20/$B$9</f>
        <v>0</v>
      </c>
      <c r="J20" s="66"/>
      <c r="K20" s="67"/>
      <c r="L20" s="68"/>
    </row>
    <row r="21" spans="1:12" s="69" customFormat="1" ht="11.25" x14ac:dyDescent="0.2">
      <c r="A21" s="47"/>
      <c r="B21" s="61"/>
      <c r="C21" s="249" t="s">
        <v>143</v>
      </c>
      <c r="D21" s="250"/>
      <c r="E21" s="62">
        <v>0</v>
      </c>
      <c r="F21" s="62"/>
      <c r="G21" s="63"/>
      <c r="H21" s="64">
        <f t="shared" si="0"/>
        <v>0</v>
      </c>
      <c r="I21" s="65">
        <f>H21/$B$9</f>
        <v>0</v>
      </c>
      <c r="J21" s="66"/>
      <c r="K21" s="67"/>
      <c r="L21" s="68"/>
    </row>
    <row r="22" spans="1:12" s="69" customFormat="1" ht="11.25" x14ac:dyDescent="0.2">
      <c r="A22" s="47"/>
      <c r="B22" s="61"/>
      <c r="C22" s="249" t="s">
        <v>144</v>
      </c>
      <c r="D22" s="250"/>
      <c r="E22" s="62">
        <v>0</v>
      </c>
      <c r="F22" s="62"/>
      <c r="G22" s="63"/>
      <c r="H22" s="64">
        <f t="shared" si="0"/>
        <v>0</v>
      </c>
      <c r="I22" s="65">
        <f>H22/$B$9</f>
        <v>0</v>
      </c>
      <c r="J22" s="66"/>
      <c r="K22" s="67"/>
      <c r="L22" s="68"/>
    </row>
    <row r="23" spans="1:12" s="69" customFormat="1" ht="11.25" x14ac:dyDescent="0.2">
      <c r="A23" s="47"/>
      <c r="B23" s="61"/>
      <c r="C23" s="249" t="s">
        <v>145</v>
      </c>
      <c r="D23" s="250"/>
      <c r="E23" s="62">
        <v>4000</v>
      </c>
      <c r="F23" s="62">
        <v>1</v>
      </c>
      <c r="G23" s="63" t="s">
        <v>195</v>
      </c>
      <c r="H23" s="64">
        <f t="shared" si="0"/>
        <v>4000</v>
      </c>
      <c r="I23" s="65">
        <f>H23/$B$9</f>
        <v>0.04</v>
      </c>
      <c r="J23" s="66"/>
      <c r="K23" s="67"/>
      <c r="L23" s="68"/>
    </row>
    <row r="24" spans="1:12" s="69" customFormat="1" ht="11.25" x14ac:dyDescent="0.2">
      <c r="A24" s="47"/>
      <c r="B24" s="61"/>
      <c r="C24" s="162" t="s">
        <v>15</v>
      </c>
      <c r="D24" s="163"/>
      <c r="E24" s="70"/>
      <c r="F24" s="70"/>
      <c r="G24" s="70"/>
      <c r="H24" s="64"/>
      <c r="I24" s="65"/>
      <c r="J24" s="66">
        <f>SUM(I25:I27)</f>
        <v>7.1999999999999995E-2</v>
      </c>
      <c r="K24" s="67"/>
      <c r="L24" s="68"/>
    </row>
    <row r="25" spans="1:12" s="69" customFormat="1" ht="11.25" x14ac:dyDescent="0.2">
      <c r="A25" s="47"/>
      <c r="B25" s="61"/>
      <c r="C25" s="242" t="s">
        <v>80</v>
      </c>
      <c r="D25" s="243"/>
      <c r="E25" s="62">
        <v>600</v>
      </c>
      <c r="F25" s="62">
        <v>12</v>
      </c>
      <c r="G25" s="63" t="s">
        <v>199</v>
      </c>
      <c r="H25" s="64">
        <f t="shared" si="0"/>
        <v>7200</v>
      </c>
      <c r="I25" s="65">
        <f>H25/$B$9</f>
        <v>7.1999999999999995E-2</v>
      </c>
      <c r="J25" s="66"/>
      <c r="K25" s="67"/>
      <c r="L25" s="68"/>
    </row>
    <row r="26" spans="1:12" s="69" customFormat="1" ht="11.25" x14ac:dyDescent="0.2">
      <c r="A26" s="47"/>
      <c r="B26" s="47"/>
      <c r="C26" s="242" t="s">
        <v>16</v>
      </c>
      <c r="D26" s="243"/>
      <c r="E26" s="62"/>
      <c r="F26" s="62"/>
      <c r="G26" s="63"/>
      <c r="H26" s="64">
        <f t="shared" si="0"/>
        <v>0</v>
      </c>
      <c r="I26" s="65">
        <f>H26/$B$9</f>
        <v>0</v>
      </c>
      <c r="J26" s="66"/>
      <c r="K26" s="67"/>
      <c r="L26" s="68"/>
    </row>
    <row r="27" spans="1:12" s="69" customFormat="1" ht="11.25" x14ac:dyDescent="0.2">
      <c r="A27" s="47"/>
      <c r="B27" s="47"/>
      <c r="C27" s="242" t="s">
        <v>17</v>
      </c>
      <c r="D27" s="243"/>
      <c r="E27" s="62"/>
      <c r="F27" s="62"/>
      <c r="G27" s="63"/>
      <c r="H27" s="64">
        <f t="shared" si="0"/>
        <v>0</v>
      </c>
      <c r="I27" s="65">
        <f>H27/$B$9</f>
        <v>0</v>
      </c>
      <c r="J27" s="66"/>
      <c r="K27" s="67"/>
      <c r="L27" s="68"/>
    </row>
    <row r="28" spans="1:12" s="69" customFormat="1" ht="11.25" x14ac:dyDescent="0.2">
      <c r="A28" s="47"/>
      <c r="B28" s="47"/>
      <c r="C28" s="165" t="s">
        <v>18</v>
      </c>
      <c r="D28" s="165"/>
      <c r="E28" s="70"/>
      <c r="F28" s="70"/>
      <c r="G28" s="70"/>
      <c r="H28" s="64"/>
      <c r="I28" s="65"/>
      <c r="J28" s="66">
        <f>SUM(I29:I33)</f>
        <v>0</v>
      </c>
      <c r="K28" s="67"/>
      <c r="L28" s="68"/>
    </row>
    <row r="29" spans="1:12" s="69" customFormat="1" ht="11.25" x14ac:dyDescent="0.2">
      <c r="A29" s="47"/>
      <c r="B29" s="47"/>
      <c r="C29" s="242" t="s">
        <v>85</v>
      </c>
      <c r="D29" s="243"/>
      <c r="E29" s="62"/>
      <c r="F29" s="62"/>
      <c r="G29" s="63"/>
      <c r="H29" s="64">
        <f t="shared" si="0"/>
        <v>0</v>
      </c>
      <c r="I29" s="65">
        <f>H29/$B$9</f>
        <v>0</v>
      </c>
      <c r="J29" s="66"/>
      <c r="K29" s="67"/>
      <c r="L29" s="68"/>
    </row>
    <row r="30" spans="1:12" s="69" customFormat="1" ht="11.25" x14ac:dyDescent="0.2">
      <c r="A30" s="47"/>
      <c r="B30" s="47"/>
      <c r="C30" s="242" t="s">
        <v>43</v>
      </c>
      <c r="D30" s="243"/>
      <c r="E30" s="62"/>
      <c r="F30" s="62"/>
      <c r="G30" s="63"/>
      <c r="H30" s="64">
        <f t="shared" si="0"/>
        <v>0</v>
      </c>
      <c r="I30" s="65">
        <f>H30/$B$9</f>
        <v>0</v>
      </c>
      <c r="J30" s="66"/>
      <c r="K30" s="67"/>
      <c r="L30" s="68"/>
    </row>
    <row r="31" spans="1:12" s="69" customFormat="1" ht="11.25" x14ac:dyDescent="0.2">
      <c r="A31" s="47"/>
      <c r="B31" s="47"/>
      <c r="C31" s="242" t="s">
        <v>44</v>
      </c>
      <c r="D31" s="243"/>
      <c r="E31" s="62"/>
      <c r="F31" s="62"/>
      <c r="G31" s="63"/>
      <c r="H31" s="64">
        <f t="shared" si="0"/>
        <v>0</v>
      </c>
      <c r="I31" s="65">
        <f>H31/$B$9</f>
        <v>0</v>
      </c>
      <c r="J31" s="66"/>
      <c r="K31" s="67"/>
      <c r="L31" s="68"/>
    </row>
    <row r="32" spans="1:12" s="69" customFormat="1" ht="11.25" x14ac:dyDescent="0.2">
      <c r="A32" s="47"/>
      <c r="B32" s="47"/>
      <c r="C32" s="242" t="s">
        <v>45</v>
      </c>
      <c r="D32" s="243"/>
      <c r="E32" s="62"/>
      <c r="F32" s="62"/>
      <c r="G32" s="63"/>
      <c r="H32" s="64">
        <f t="shared" si="0"/>
        <v>0</v>
      </c>
      <c r="I32" s="65">
        <f>H32/$B$9</f>
        <v>0</v>
      </c>
      <c r="J32" s="66"/>
      <c r="K32" s="67"/>
      <c r="L32" s="68"/>
    </row>
    <row r="33" spans="1:12" s="69" customFormat="1" ht="11.25" x14ac:dyDescent="0.2">
      <c r="A33" s="47"/>
      <c r="B33" s="47"/>
      <c r="C33" s="242" t="s">
        <v>86</v>
      </c>
      <c r="D33" s="243"/>
      <c r="E33" s="62"/>
      <c r="F33" s="62"/>
      <c r="G33" s="63"/>
      <c r="H33" s="64">
        <f t="shared" si="0"/>
        <v>0</v>
      </c>
      <c r="I33" s="65">
        <f>H33/$B$9</f>
        <v>0</v>
      </c>
      <c r="J33" s="66"/>
      <c r="K33" s="67"/>
      <c r="L33" s="68"/>
    </row>
    <row r="34" spans="1:12" s="69" customFormat="1" ht="11.25" x14ac:dyDescent="0.2">
      <c r="A34" s="47"/>
      <c r="B34" s="47"/>
      <c r="C34" s="277" t="s">
        <v>19</v>
      </c>
      <c r="D34" s="278"/>
      <c r="E34" s="62"/>
      <c r="F34" s="62"/>
      <c r="G34" s="63"/>
      <c r="H34" s="64">
        <f t="shared" si="0"/>
        <v>0</v>
      </c>
      <c r="I34" s="65"/>
      <c r="J34" s="66">
        <f>+H34/$B$9</f>
        <v>0</v>
      </c>
      <c r="K34" s="67"/>
      <c r="L34" s="68"/>
    </row>
    <row r="35" spans="1:12" s="69" customFormat="1" ht="11.25" x14ac:dyDescent="0.2">
      <c r="A35" s="47"/>
      <c r="B35" s="47"/>
      <c r="C35" s="277" t="s">
        <v>20</v>
      </c>
      <c r="D35" s="278"/>
      <c r="E35" s="62"/>
      <c r="F35" s="62"/>
      <c r="G35" s="63"/>
      <c r="H35" s="64">
        <f t="shared" si="0"/>
        <v>0</v>
      </c>
      <c r="I35" s="65"/>
      <c r="J35" s="66">
        <f>+H35/$B$9</f>
        <v>0</v>
      </c>
      <c r="K35" s="67"/>
      <c r="L35" s="68"/>
    </row>
    <row r="36" spans="1:12" s="69" customFormat="1" ht="11.25" x14ac:dyDescent="0.2">
      <c r="A36" s="47"/>
      <c r="B36" s="61"/>
      <c r="C36" s="72"/>
      <c r="D36" s="72"/>
      <c r="E36" s="70"/>
      <c r="F36" s="70"/>
      <c r="G36" s="70"/>
      <c r="H36" s="64"/>
      <c r="I36" s="73"/>
      <c r="J36" s="74"/>
      <c r="K36" s="75"/>
      <c r="L36" s="68"/>
    </row>
    <row r="37" spans="1:12" s="69" customFormat="1" ht="11.25" x14ac:dyDescent="0.2">
      <c r="A37" s="47"/>
      <c r="B37" s="76" t="s">
        <v>0</v>
      </c>
      <c r="C37" s="113" t="s">
        <v>7</v>
      </c>
      <c r="D37" s="113"/>
      <c r="E37" s="85">
        <v>225</v>
      </c>
      <c r="F37" s="85">
        <v>3</v>
      </c>
      <c r="G37" s="63" t="s">
        <v>199</v>
      </c>
      <c r="H37" s="64">
        <f t="shared" si="0"/>
        <v>675</v>
      </c>
      <c r="I37" s="65"/>
      <c r="J37" s="78"/>
      <c r="K37" s="114">
        <f>+H37/$B$9</f>
        <v>6.7499999999999999E-3</v>
      </c>
      <c r="L37" s="68"/>
    </row>
    <row r="38" spans="1:12" s="69" customFormat="1" ht="11.25" x14ac:dyDescent="0.2">
      <c r="A38" s="47"/>
      <c r="B38" s="76"/>
      <c r="C38" s="115"/>
      <c r="D38" s="115"/>
      <c r="E38" s="71"/>
      <c r="F38" s="71"/>
      <c r="G38" s="96"/>
      <c r="H38" s="97"/>
      <c r="I38" s="102"/>
      <c r="J38" s="78"/>
      <c r="K38" s="103"/>
      <c r="L38" s="101"/>
    </row>
    <row r="39" spans="1:12" s="69" customFormat="1" ht="7.5" customHeight="1" x14ac:dyDescent="0.2">
      <c r="A39" s="47"/>
      <c r="B39" s="76"/>
      <c r="C39" s="95"/>
      <c r="D39" s="95"/>
      <c r="E39" s="71"/>
      <c r="F39" s="71"/>
      <c r="G39" s="71"/>
      <c r="H39" s="64"/>
      <c r="I39" s="73"/>
      <c r="J39" s="99"/>
      <c r="K39" s="116"/>
      <c r="L39" s="68"/>
    </row>
    <row r="40" spans="1:12" s="69" customFormat="1" ht="11.25" x14ac:dyDescent="0.2">
      <c r="A40" s="47"/>
      <c r="B40" s="76"/>
      <c r="C40" s="84"/>
      <c r="D40" s="84"/>
      <c r="E40" s="71"/>
      <c r="F40" s="71"/>
      <c r="G40" s="71"/>
      <c r="H40" s="64"/>
      <c r="I40" s="73"/>
      <c r="J40" s="99"/>
      <c r="K40" s="116"/>
      <c r="L40" s="68"/>
    </row>
    <row r="41" spans="1:12" s="69" customFormat="1" ht="11.25" x14ac:dyDescent="0.2">
      <c r="A41" s="76">
        <v>2</v>
      </c>
      <c r="B41" s="76"/>
      <c r="C41" s="107" t="s">
        <v>46</v>
      </c>
      <c r="D41" s="117"/>
      <c r="E41" s="118"/>
      <c r="F41" s="118"/>
      <c r="G41" s="118"/>
      <c r="H41" s="119"/>
      <c r="I41" s="120"/>
      <c r="J41" s="120"/>
      <c r="K41" s="121"/>
      <c r="L41" s="122">
        <f>SUM(K43:K60)</f>
        <v>0.72051999999999994</v>
      </c>
    </row>
    <row r="42" spans="1:12" s="69" customFormat="1" ht="11.25" x14ac:dyDescent="0.2">
      <c r="A42" s="76"/>
      <c r="B42" s="76" t="s">
        <v>1</v>
      </c>
      <c r="C42" s="168" t="s">
        <v>8</v>
      </c>
      <c r="D42" s="168"/>
      <c r="E42" s="77"/>
      <c r="F42" s="77"/>
      <c r="G42" s="77"/>
      <c r="H42" s="79"/>
      <c r="I42" s="78"/>
      <c r="J42" s="78"/>
      <c r="K42" s="87"/>
      <c r="L42" s="88"/>
    </row>
    <row r="43" spans="1:12" s="69" customFormat="1" ht="11.25" x14ac:dyDescent="0.2">
      <c r="A43" s="76"/>
      <c r="B43" s="76"/>
      <c r="C43" s="273" t="s">
        <v>21</v>
      </c>
      <c r="D43" s="274"/>
      <c r="E43" s="91">
        <f>3100*1.35</f>
        <v>4185</v>
      </c>
      <c r="F43" s="91">
        <v>2</v>
      </c>
      <c r="G43" s="91" t="s">
        <v>92</v>
      </c>
      <c r="H43" s="64">
        <f>E43*F43</f>
        <v>8370</v>
      </c>
      <c r="I43" s="65"/>
      <c r="J43" s="78"/>
      <c r="K43" s="114">
        <f>+H43/$B$9</f>
        <v>8.3699999999999997E-2</v>
      </c>
      <c r="L43" s="88"/>
    </row>
    <row r="44" spans="1:12" s="69" customFormat="1" ht="11.25" x14ac:dyDescent="0.2">
      <c r="A44" s="76"/>
      <c r="B44" s="76"/>
      <c r="C44" s="166"/>
      <c r="D44" s="166"/>
      <c r="E44" s="77"/>
      <c r="F44" s="77"/>
      <c r="G44" s="77"/>
      <c r="H44" s="79"/>
      <c r="I44" s="99"/>
      <c r="J44" s="99"/>
      <c r="K44" s="123"/>
      <c r="L44" s="88"/>
    </row>
    <row r="45" spans="1:12" s="69" customFormat="1" ht="11.25" x14ac:dyDescent="0.2">
      <c r="A45" s="76"/>
      <c r="B45" s="76" t="s">
        <v>2</v>
      </c>
      <c r="C45" s="168" t="s">
        <v>146</v>
      </c>
      <c r="D45" s="168"/>
      <c r="E45" s="77"/>
      <c r="F45" s="77"/>
      <c r="G45" s="77"/>
      <c r="H45" s="79"/>
      <c r="I45" s="78"/>
      <c r="J45" s="78"/>
      <c r="K45" s="87">
        <f>SUM(J46:J53)</f>
        <v>0.47051999999999999</v>
      </c>
      <c r="L45" s="88"/>
    </row>
    <row r="46" spans="1:12" s="69" customFormat="1" ht="11.25" x14ac:dyDescent="0.2">
      <c r="A46" s="76"/>
      <c r="B46" s="76"/>
      <c r="C46" s="166" t="s">
        <v>147</v>
      </c>
      <c r="D46" s="166"/>
      <c r="E46" s="94"/>
      <c r="F46" s="94"/>
      <c r="G46" s="94"/>
      <c r="H46" s="64"/>
      <c r="I46" s="65"/>
      <c r="J46" s="87">
        <f>SUM(I47:I49)</f>
        <v>0</v>
      </c>
      <c r="K46" s="87"/>
      <c r="L46" s="88"/>
    </row>
    <row r="47" spans="1:12" s="69" customFormat="1" ht="11.25" x14ac:dyDescent="0.2">
      <c r="A47" s="76"/>
      <c r="B47" s="76"/>
      <c r="C47" s="273" t="s">
        <v>148</v>
      </c>
      <c r="D47" s="274"/>
      <c r="E47" s="91"/>
      <c r="F47" s="91"/>
      <c r="G47" s="91"/>
      <c r="H47" s="64">
        <f t="shared" ref="H47:H53" si="1">E47*F47</f>
        <v>0</v>
      </c>
      <c r="I47" s="65">
        <f t="shared" ref="I47:I54" si="2">H47/$B$9</f>
        <v>0</v>
      </c>
      <c r="J47" s="78"/>
      <c r="K47" s="87"/>
      <c r="L47" s="88"/>
    </row>
    <row r="48" spans="1:12" s="69" customFormat="1" ht="11.25" x14ac:dyDescent="0.2">
      <c r="A48" s="76"/>
      <c r="B48" s="76"/>
      <c r="C48" s="273" t="s">
        <v>149</v>
      </c>
      <c r="D48" s="274"/>
      <c r="E48" s="91"/>
      <c r="F48" s="91"/>
      <c r="G48" s="91"/>
      <c r="H48" s="64">
        <f t="shared" si="1"/>
        <v>0</v>
      </c>
      <c r="I48" s="65">
        <f t="shared" si="2"/>
        <v>0</v>
      </c>
      <c r="J48" s="78"/>
      <c r="K48" s="87"/>
      <c r="L48" s="88"/>
    </row>
    <row r="49" spans="1:12" s="69" customFormat="1" ht="24.75" customHeight="1" x14ac:dyDescent="0.2">
      <c r="A49" s="76"/>
      <c r="B49" s="76"/>
      <c r="C49" s="275" t="s">
        <v>172</v>
      </c>
      <c r="D49" s="276"/>
      <c r="E49" s="91"/>
      <c r="F49" s="91"/>
      <c r="G49" s="91"/>
      <c r="H49" s="64">
        <f t="shared" si="1"/>
        <v>0</v>
      </c>
      <c r="I49" s="65">
        <f t="shared" si="2"/>
        <v>0</v>
      </c>
      <c r="J49" s="78"/>
      <c r="K49" s="87"/>
      <c r="L49" s="88"/>
    </row>
    <row r="50" spans="1:12" s="69" customFormat="1" ht="11.25" x14ac:dyDescent="0.2">
      <c r="A50" s="76"/>
      <c r="B50" s="76"/>
      <c r="C50" s="166" t="s">
        <v>150</v>
      </c>
      <c r="D50" s="166"/>
      <c r="E50" s="94"/>
      <c r="F50" s="94"/>
      <c r="G50" s="94"/>
      <c r="H50" s="64"/>
      <c r="I50" s="65"/>
      <c r="J50" s="87">
        <f>SUM(I51:I54)</f>
        <v>0.47051999999999999</v>
      </c>
      <c r="K50" s="87"/>
      <c r="L50" s="88"/>
    </row>
    <row r="51" spans="1:12" s="69" customFormat="1" ht="11.25" x14ac:dyDescent="0.2">
      <c r="A51" s="76"/>
      <c r="B51" s="76"/>
      <c r="C51" s="273" t="s">
        <v>151</v>
      </c>
      <c r="D51" s="274"/>
      <c r="E51" s="91">
        <v>4368</v>
      </c>
      <c r="F51" s="91">
        <v>1.5</v>
      </c>
      <c r="G51" s="91" t="s">
        <v>92</v>
      </c>
      <c r="H51" s="64">
        <f t="shared" si="1"/>
        <v>6552</v>
      </c>
      <c r="I51" s="65">
        <f t="shared" si="2"/>
        <v>6.5519999999999995E-2</v>
      </c>
      <c r="J51" s="78"/>
      <c r="K51" s="87"/>
      <c r="L51" s="88"/>
    </row>
    <row r="52" spans="1:12" s="69" customFormat="1" ht="11.25" x14ac:dyDescent="0.2">
      <c r="A52" s="76"/>
      <c r="B52" s="76"/>
      <c r="C52" s="273" t="s">
        <v>152</v>
      </c>
      <c r="D52" s="274"/>
      <c r="E52" s="91">
        <v>2800</v>
      </c>
      <c r="F52" s="91">
        <v>1.5</v>
      </c>
      <c r="G52" s="91" t="s">
        <v>92</v>
      </c>
      <c r="H52" s="64">
        <f t="shared" si="1"/>
        <v>4200</v>
      </c>
      <c r="I52" s="65">
        <f t="shared" si="2"/>
        <v>4.2000000000000003E-2</v>
      </c>
      <c r="J52" s="78"/>
      <c r="K52" s="87"/>
      <c r="L52" s="88"/>
    </row>
    <row r="53" spans="1:12" s="69" customFormat="1" ht="34.5" customHeight="1" x14ac:dyDescent="0.2">
      <c r="A53" s="76"/>
      <c r="B53" s="76"/>
      <c r="C53" s="279" t="s">
        <v>153</v>
      </c>
      <c r="D53" s="276"/>
      <c r="E53" s="91">
        <f>4*3600</f>
        <v>14400</v>
      </c>
      <c r="F53" s="91">
        <v>2</v>
      </c>
      <c r="G53" s="230" t="s">
        <v>92</v>
      </c>
      <c r="H53" s="64">
        <f t="shared" si="1"/>
        <v>28800</v>
      </c>
      <c r="I53" s="65">
        <f t="shared" si="2"/>
        <v>0.28799999999999998</v>
      </c>
      <c r="J53" s="78"/>
      <c r="K53" s="87"/>
      <c r="L53" s="88"/>
    </row>
    <row r="54" spans="1:12" s="69" customFormat="1" ht="24" customHeight="1" x14ac:dyDescent="0.2">
      <c r="A54" s="76"/>
      <c r="B54" s="76"/>
      <c r="C54" s="279" t="s">
        <v>154</v>
      </c>
      <c r="D54" s="276"/>
      <c r="E54" s="124">
        <v>1875</v>
      </c>
      <c r="F54" s="124">
        <v>4</v>
      </c>
      <c r="G54" s="225" t="s">
        <v>195</v>
      </c>
      <c r="H54" s="64">
        <f>E54*F54</f>
        <v>7500</v>
      </c>
      <c r="I54" s="65">
        <f t="shared" si="2"/>
        <v>7.4999999999999997E-2</v>
      </c>
      <c r="J54" s="99"/>
      <c r="K54" s="123"/>
      <c r="L54" s="88"/>
    </row>
    <row r="55" spans="1:12" s="69" customFormat="1" ht="11.25" x14ac:dyDescent="0.2">
      <c r="A55" s="76"/>
      <c r="B55" s="47"/>
      <c r="C55" s="167" t="s">
        <v>87</v>
      </c>
      <c r="D55" s="167"/>
      <c r="E55" s="77"/>
      <c r="F55" s="77"/>
      <c r="G55" s="77"/>
      <c r="H55" s="79"/>
      <c r="I55" s="78"/>
      <c r="J55" s="78"/>
      <c r="K55" s="84"/>
      <c r="L55" s="88"/>
    </row>
    <row r="56" spans="1:12" s="69" customFormat="1" ht="11.25" x14ac:dyDescent="0.2">
      <c r="A56" s="76"/>
      <c r="B56" s="76" t="s">
        <v>3</v>
      </c>
      <c r="C56" s="280" t="s">
        <v>13</v>
      </c>
      <c r="D56" s="281"/>
      <c r="E56" s="94"/>
      <c r="F56" s="94"/>
      <c r="G56" s="94"/>
      <c r="H56" s="64"/>
      <c r="I56" s="78"/>
      <c r="J56" s="78"/>
      <c r="K56" s="87">
        <f>SUM(J56:J60)</f>
        <v>0.1663</v>
      </c>
      <c r="L56" s="88"/>
    </row>
    <row r="57" spans="1:12" s="69" customFormat="1" ht="11.25" x14ac:dyDescent="0.2">
      <c r="A57" s="76"/>
      <c r="B57" s="76"/>
      <c r="C57" s="273" t="s">
        <v>22</v>
      </c>
      <c r="D57" s="274"/>
      <c r="E57" s="91">
        <f>2900*1.35</f>
        <v>3915.0000000000005</v>
      </c>
      <c r="F57" s="91">
        <v>2</v>
      </c>
      <c r="G57" s="91" t="s">
        <v>92</v>
      </c>
      <c r="H57" s="64">
        <f>E57*F57</f>
        <v>7830.0000000000009</v>
      </c>
      <c r="I57" s="78"/>
      <c r="J57" s="78">
        <f>+H57/$B$9</f>
        <v>7.8300000000000008E-2</v>
      </c>
      <c r="K57" s="79"/>
      <c r="L57" s="88"/>
    </row>
    <row r="58" spans="1:12" s="69" customFormat="1" ht="11.25" x14ac:dyDescent="0.2">
      <c r="A58" s="76"/>
      <c r="B58" s="76"/>
      <c r="C58" s="273" t="s">
        <v>23</v>
      </c>
      <c r="D58" s="274"/>
      <c r="E58" s="91"/>
      <c r="F58" s="91"/>
      <c r="G58" s="91"/>
      <c r="H58" s="64">
        <f>E58*F58</f>
        <v>0</v>
      </c>
      <c r="I58" s="78"/>
      <c r="J58" s="78">
        <f>+H58/$B$9</f>
        <v>0</v>
      </c>
      <c r="K58" s="79"/>
      <c r="L58" s="88"/>
    </row>
    <row r="59" spans="1:12" s="69" customFormat="1" ht="11.25" x14ac:dyDescent="0.2">
      <c r="A59" s="76"/>
      <c r="B59" s="76"/>
      <c r="C59" s="273" t="s">
        <v>24</v>
      </c>
      <c r="D59" s="274"/>
      <c r="E59" s="91">
        <v>1800</v>
      </c>
      <c r="F59" s="91">
        <v>2</v>
      </c>
      <c r="G59" s="91" t="s">
        <v>92</v>
      </c>
      <c r="H59" s="64">
        <f>E59*F59</f>
        <v>3600</v>
      </c>
      <c r="I59" s="125"/>
      <c r="J59" s="78">
        <f>+H59/$B$9</f>
        <v>3.5999999999999997E-2</v>
      </c>
      <c r="K59" s="126"/>
      <c r="L59" s="88"/>
    </row>
    <row r="60" spans="1:12" s="69" customFormat="1" ht="22.5" customHeight="1" x14ac:dyDescent="0.2">
      <c r="A60" s="76"/>
      <c r="B60" s="76"/>
      <c r="C60" s="275" t="s">
        <v>173</v>
      </c>
      <c r="D60" s="276"/>
      <c r="E60" s="91">
        <v>2600</v>
      </c>
      <c r="F60" s="91">
        <v>2</v>
      </c>
      <c r="G60" s="91" t="s">
        <v>92</v>
      </c>
      <c r="H60" s="64">
        <f>E60*F60</f>
        <v>5200</v>
      </c>
      <c r="I60" s="125"/>
      <c r="J60" s="78">
        <f>+H60/$B$9</f>
        <v>5.1999999999999998E-2</v>
      </c>
      <c r="K60" s="126"/>
      <c r="L60" s="88"/>
    </row>
    <row r="61" spans="1:12" s="69" customFormat="1" ht="11.25" x14ac:dyDescent="0.2">
      <c r="A61" s="76"/>
      <c r="B61" s="76"/>
      <c r="C61" s="95"/>
      <c r="D61" s="95"/>
      <c r="E61" s="71"/>
      <c r="F61" s="71"/>
      <c r="G61" s="71"/>
      <c r="H61" s="79"/>
      <c r="I61" s="78"/>
      <c r="J61" s="78"/>
      <c r="K61" s="87"/>
      <c r="L61" s="88"/>
    </row>
    <row r="62" spans="1:12" s="69" customFormat="1" ht="11.25" x14ac:dyDescent="0.2">
      <c r="A62" s="76">
        <v>3</v>
      </c>
      <c r="B62" s="76"/>
      <c r="C62" s="117" t="s">
        <v>9</v>
      </c>
      <c r="D62" s="117"/>
      <c r="E62" s="118"/>
      <c r="F62" s="118"/>
      <c r="G62" s="118"/>
      <c r="H62" s="119"/>
      <c r="I62" s="120"/>
      <c r="J62" s="120"/>
      <c r="K62" s="121"/>
      <c r="L62" s="122">
        <f>SUM(K63:K107)</f>
        <v>160.44505000000001</v>
      </c>
    </row>
    <row r="63" spans="1:12" s="69" customFormat="1" ht="11.25" x14ac:dyDescent="0.2">
      <c r="A63" s="47"/>
      <c r="B63" s="76" t="s">
        <v>4</v>
      </c>
      <c r="C63" s="83" t="s">
        <v>47</v>
      </c>
      <c r="D63" s="83"/>
      <c r="E63" s="71"/>
      <c r="F63" s="71"/>
      <c r="G63" s="71"/>
      <c r="H63" s="64"/>
      <c r="I63" s="65"/>
      <c r="J63" s="78"/>
      <c r="K63" s="79">
        <f>SUM(J64:J75)</f>
        <v>160.0438</v>
      </c>
      <c r="L63" s="68"/>
    </row>
    <row r="64" spans="1:12" s="69" customFormat="1" ht="11.25" x14ac:dyDescent="0.2">
      <c r="A64" s="47"/>
      <c r="B64" s="76"/>
      <c r="C64" s="84" t="s">
        <v>25</v>
      </c>
      <c r="D64" s="84"/>
      <c r="E64" s="71"/>
      <c r="F64" s="71"/>
      <c r="G64" s="71"/>
      <c r="H64" s="64"/>
      <c r="I64" s="65"/>
      <c r="J64" s="78">
        <f>SUM(I65:I69)</f>
        <v>160.0438</v>
      </c>
      <c r="K64" s="79"/>
      <c r="L64" s="68"/>
    </row>
    <row r="65" spans="1:12" s="69" customFormat="1" ht="11.25" x14ac:dyDescent="0.2">
      <c r="A65" s="47"/>
      <c r="B65" s="76"/>
      <c r="C65" s="71" t="s">
        <v>26</v>
      </c>
      <c r="D65" s="71"/>
      <c r="E65" s="85">
        <v>2600</v>
      </c>
      <c r="F65" s="85">
        <v>1</v>
      </c>
      <c r="G65" s="63" t="s">
        <v>195</v>
      </c>
      <c r="H65" s="64">
        <f>E65*F65</f>
        <v>2600</v>
      </c>
      <c r="I65" s="65">
        <f>H65/$B$9</f>
        <v>2.5999999999999999E-2</v>
      </c>
      <c r="J65" s="78"/>
      <c r="K65" s="79"/>
      <c r="L65" s="68"/>
    </row>
    <row r="66" spans="1:12" s="69" customFormat="1" ht="11.25" x14ac:dyDescent="0.2">
      <c r="A66" s="47"/>
      <c r="B66" s="76"/>
      <c r="C66" s="71" t="s">
        <v>27</v>
      </c>
      <c r="D66" s="71"/>
      <c r="E66" s="85">
        <v>140</v>
      </c>
      <c r="F66" s="85">
        <v>6</v>
      </c>
      <c r="G66" s="63" t="s">
        <v>196</v>
      </c>
      <c r="H66" s="64">
        <f>E66*F66</f>
        <v>840</v>
      </c>
      <c r="I66" s="65">
        <f>H66/$B$9</f>
        <v>8.3999999999999995E-3</v>
      </c>
      <c r="J66" s="78"/>
      <c r="K66" s="79"/>
      <c r="L66" s="68"/>
    </row>
    <row r="67" spans="1:12" s="69" customFormat="1" ht="11.25" x14ac:dyDescent="0.2">
      <c r="A67" s="47"/>
      <c r="B67" s="76"/>
      <c r="C67" s="71" t="s">
        <v>28</v>
      </c>
      <c r="D67" s="71"/>
      <c r="E67" s="85">
        <v>60</v>
      </c>
      <c r="F67" s="85">
        <v>9</v>
      </c>
      <c r="G67" s="63" t="s">
        <v>196</v>
      </c>
      <c r="H67" s="64">
        <f>E67*F67</f>
        <v>540</v>
      </c>
      <c r="I67" s="65">
        <f>H67/$B$9</f>
        <v>5.4000000000000003E-3</v>
      </c>
      <c r="J67" s="78"/>
      <c r="K67" s="79"/>
      <c r="L67" s="68"/>
    </row>
    <row r="68" spans="1:12" s="69" customFormat="1" ht="11.25" x14ac:dyDescent="0.2">
      <c r="A68" s="47"/>
      <c r="B68" s="76"/>
      <c r="C68" s="71" t="s">
        <v>29</v>
      </c>
      <c r="D68" s="71"/>
      <c r="E68" s="85"/>
      <c r="F68" s="85"/>
      <c r="G68" s="86"/>
      <c r="H68" s="64">
        <v>160</v>
      </c>
      <c r="I68" s="65">
        <v>160</v>
      </c>
      <c r="J68" s="78"/>
      <c r="K68" s="79"/>
      <c r="L68" s="68"/>
    </row>
    <row r="69" spans="1:12" s="69" customFormat="1" ht="11.25" x14ac:dyDescent="0.2">
      <c r="A69" s="47"/>
      <c r="B69" s="76"/>
      <c r="C69" s="71" t="s">
        <v>30</v>
      </c>
      <c r="D69" s="71"/>
      <c r="E69" s="85"/>
      <c r="F69" s="85"/>
      <c r="G69" s="86"/>
      <c r="H69" s="64">
        <v>400</v>
      </c>
      <c r="I69" s="65">
        <f>H69/$B$9</f>
        <v>4.0000000000000001E-3</v>
      </c>
      <c r="J69" s="78"/>
      <c r="K69" s="79"/>
      <c r="L69" s="68"/>
    </row>
    <row r="70" spans="1:12" s="69" customFormat="1" ht="12.75" customHeight="1" x14ac:dyDescent="0.2">
      <c r="A70" s="76"/>
      <c r="B70" s="76"/>
      <c r="C70" s="84" t="s">
        <v>88</v>
      </c>
      <c r="D70" s="84"/>
      <c r="E70" s="71"/>
      <c r="F70" s="71"/>
      <c r="G70" s="64"/>
      <c r="H70" s="79"/>
      <c r="I70" s="78"/>
      <c r="J70" s="78">
        <f>SUM(I71:I75)</f>
        <v>0</v>
      </c>
      <c r="K70" s="87"/>
      <c r="L70" s="88"/>
    </row>
    <row r="71" spans="1:12" s="69" customFormat="1" ht="11.25" x14ac:dyDescent="0.2">
      <c r="A71" s="76"/>
      <c r="B71" s="76"/>
      <c r="C71" s="71" t="s">
        <v>31</v>
      </c>
      <c r="D71" s="71"/>
      <c r="E71" s="85"/>
      <c r="F71" s="85"/>
      <c r="G71" s="63"/>
      <c r="H71" s="64">
        <f>E71*F71</f>
        <v>0</v>
      </c>
      <c r="I71" s="65">
        <f>H71/$B$9</f>
        <v>0</v>
      </c>
      <c r="J71" s="78"/>
      <c r="K71" s="87"/>
      <c r="L71" s="88"/>
    </row>
    <row r="72" spans="1:12" s="69" customFormat="1" ht="11.25" x14ac:dyDescent="0.2">
      <c r="A72" s="76"/>
      <c r="B72" s="76"/>
      <c r="C72" s="71" t="s">
        <v>32</v>
      </c>
      <c r="D72" s="71"/>
      <c r="E72" s="85"/>
      <c r="F72" s="85"/>
      <c r="G72" s="63"/>
      <c r="H72" s="64">
        <f>E72*F72</f>
        <v>0</v>
      </c>
      <c r="I72" s="65">
        <f>H72/$B$9</f>
        <v>0</v>
      </c>
      <c r="J72" s="78"/>
      <c r="K72" s="87"/>
      <c r="L72" s="88"/>
    </row>
    <row r="73" spans="1:12" s="69" customFormat="1" ht="11.25" x14ac:dyDescent="0.2">
      <c r="A73" s="76"/>
      <c r="B73" s="76"/>
      <c r="C73" s="71" t="s">
        <v>33</v>
      </c>
      <c r="D73" s="71"/>
      <c r="E73" s="85"/>
      <c r="F73" s="85"/>
      <c r="G73" s="63"/>
      <c r="H73" s="64">
        <f>E73*F73</f>
        <v>0</v>
      </c>
      <c r="I73" s="65">
        <f>H73/$B$9</f>
        <v>0</v>
      </c>
      <c r="J73" s="78"/>
      <c r="K73" s="87"/>
      <c r="L73" s="88"/>
    </row>
    <row r="74" spans="1:12" s="69" customFormat="1" ht="11.25" x14ac:dyDescent="0.2">
      <c r="A74" s="76"/>
      <c r="B74" s="76"/>
      <c r="C74" s="71" t="s">
        <v>34</v>
      </c>
      <c r="D74" s="71"/>
      <c r="E74" s="85"/>
      <c r="F74" s="85"/>
      <c r="G74" s="86"/>
      <c r="H74" s="64"/>
      <c r="I74" s="65"/>
      <c r="J74" s="78"/>
      <c r="K74" s="87"/>
      <c r="L74" s="88"/>
    </row>
    <row r="75" spans="1:12" s="69" customFormat="1" ht="11.25" x14ac:dyDescent="0.2">
      <c r="A75" s="76"/>
      <c r="B75" s="76"/>
      <c r="C75" s="71" t="s">
        <v>35</v>
      </c>
      <c r="D75" s="71"/>
      <c r="E75" s="85"/>
      <c r="F75" s="85"/>
      <c r="G75" s="86"/>
      <c r="H75" s="64"/>
      <c r="I75" s="65"/>
      <c r="J75" s="78"/>
      <c r="K75" s="87"/>
      <c r="L75" s="88"/>
    </row>
    <row r="76" spans="1:12" s="69" customFormat="1" ht="11.25" x14ac:dyDescent="0.2">
      <c r="A76" s="47"/>
      <c r="B76" s="76"/>
      <c r="C76" s="84"/>
      <c r="D76" s="84"/>
      <c r="E76" s="71"/>
      <c r="F76" s="71"/>
      <c r="G76" s="64"/>
      <c r="H76" s="89"/>
      <c r="I76" s="73"/>
      <c r="J76" s="78"/>
      <c r="K76" s="79"/>
      <c r="L76" s="68"/>
    </row>
    <row r="77" spans="1:12" s="69" customFormat="1" ht="11.25" x14ac:dyDescent="0.2">
      <c r="A77" s="47"/>
      <c r="B77" s="76" t="s">
        <v>5</v>
      </c>
      <c r="C77" s="83" t="s">
        <v>10</v>
      </c>
      <c r="D77" s="83"/>
      <c r="E77" s="71"/>
      <c r="F77" s="71"/>
      <c r="G77" s="64"/>
      <c r="H77" s="64"/>
      <c r="I77" s="65"/>
      <c r="J77" s="78"/>
      <c r="K77" s="78">
        <f>J78+J83+J88</f>
        <v>0.19923000000000002</v>
      </c>
      <c r="L77" s="68"/>
    </row>
    <row r="78" spans="1:12" s="69" customFormat="1" ht="11.25" x14ac:dyDescent="0.2">
      <c r="A78" s="47"/>
      <c r="B78" s="76"/>
      <c r="C78" s="90" t="s">
        <v>52</v>
      </c>
      <c r="D78" s="90"/>
      <c r="E78" s="77"/>
      <c r="F78" s="77"/>
      <c r="G78" s="89"/>
      <c r="H78" s="89"/>
      <c r="I78" s="65"/>
      <c r="J78" s="78">
        <f>SUM(I79:I81)</f>
        <v>5.8499999999999996E-2</v>
      </c>
      <c r="K78" s="79"/>
      <c r="L78" s="68"/>
    </row>
    <row r="79" spans="1:12" s="69" customFormat="1" ht="11.25" x14ac:dyDescent="0.2">
      <c r="A79" s="47"/>
      <c r="B79" s="76"/>
      <c r="C79" s="77" t="s">
        <v>89</v>
      </c>
      <c r="D79" s="77"/>
      <c r="E79" s="91">
        <v>1300</v>
      </c>
      <c r="F79" s="91">
        <v>2</v>
      </c>
      <c r="G79" s="92" t="s">
        <v>92</v>
      </c>
      <c r="H79" s="64">
        <f>E79*F79</f>
        <v>2600</v>
      </c>
      <c r="I79" s="65">
        <f>H79/$B$9</f>
        <v>2.5999999999999999E-2</v>
      </c>
      <c r="J79" s="78"/>
      <c r="K79" s="79"/>
      <c r="L79" s="68"/>
    </row>
    <row r="80" spans="1:12" s="69" customFormat="1" ht="11.25" x14ac:dyDescent="0.2">
      <c r="A80" s="47"/>
      <c r="B80" s="76"/>
      <c r="C80" s="77" t="s">
        <v>53</v>
      </c>
      <c r="D80" s="77"/>
      <c r="E80" s="91">
        <v>250</v>
      </c>
      <c r="F80" s="91">
        <v>13</v>
      </c>
      <c r="G80" s="92" t="s">
        <v>91</v>
      </c>
      <c r="H80" s="64">
        <f>E80*F80</f>
        <v>3250</v>
      </c>
      <c r="I80" s="65">
        <f>H80/$B$9</f>
        <v>3.2500000000000001E-2</v>
      </c>
      <c r="J80" s="78"/>
      <c r="K80" s="79"/>
      <c r="L80" s="68"/>
    </row>
    <row r="81" spans="1:12" s="69" customFormat="1" ht="11.25" x14ac:dyDescent="0.2">
      <c r="A81" s="47"/>
      <c r="B81" s="47"/>
      <c r="C81" s="218" t="s">
        <v>170</v>
      </c>
      <c r="D81" s="77"/>
      <c r="E81" s="91"/>
      <c r="F81" s="91"/>
      <c r="G81" s="92"/>
      <c r="H81" s="64">
        <f>E81*F81</f>
        <v>0</v>
      </c>
      <c r="I81" s="65">
        <f>H81/$B$9</f>
        <v>0</v>
      </c>
      <c r="J81" s="78"/>
      <c r="K81" s="79"/>
      <c r="L81" s="68"/>
    </row>
    <row r="82" spans="1:12" s="69" customFormat="1" ht="11.25" x14ac:dyDescent="0.2">
      <c r="A82" s="47"/>
      <c r="B82" s="47"/>
      <c r="C82" s="93"/>
      <c r="D82" s="93"/>
      <c r="E82" s="77"/>
      <c r="F82" s="77"/>
      <c r="G82" s="89"/>
      <c r="H82" s="64"/>
      <c r="I82" s="65"/>
      <c r="J82" s="78"/>
      <c r="K82" s="79"/>
      <c r="L82" s="68"/>
    </row>
    <row r="83" spans="1:12" s="69" customFormat="1" ht="11.25" x14ac:dyDescent="0.2">
      <c r="A83" s="47"/>
      <c r="B83" s="47"/>
      <c r="C83" s="282" t="s">
        <v>177</v>
      </c>
      <c r="D83" s="283"/>
      <c r="E83" s="283"/>
      <c r="F83" s="283"/>
      <c r="G83" s="283"/>
      <c r="H83" s="283"/>
      <c r="I83" s="284"/>
      <c r="J83" s="78">
        <f>SUM(I84:I86)</f>
        <v>0</v>
      </c>
      <c r="K83" s="79"/>
      <c r="L83" s="68"/>
    </row>
    <row r="84" spans="1:12" s="69" customFormat="1" ht="11.25" x14ac:dyDescent="0.2">
      <c r="A84" s="47"/>
      <c r="B84" s="47"/>
      <c r="C84" s="285" t="s">
        <v>155</v>
      </c>
      <c r="D84" s="286"/>
      <c r="E84" s="91"/>
      <c r="F84" s="91"/>
      <c r="G84" s="94"/>
      <c r="H84" s="64">
        <f>E84*F84</f>
        <v>0</v>
      </c>
      <c r="I84" s="65">
        <f>H84/$B$9</f>
        <v>0</v>
      </c>
      <c r="J84" s="78"/>
      <c r="K84" s="79"/>
      <c r="L84" s="68"/>
    </row>
    <row r="85" spans="1:12" s="69" customFormat="1" ht="24" customHeight="1" x14ac:dyDescent="0.2">
      <c r="A85" s="47"/>
      <c r="B85" s="47"/>
      <c r="C85" s="287" t="s">
        <v>156</v>
      </c>
      <c r="D85" s="288"/>
      <c r="E85" s="91"/>
      <c r="F85" s="91"/>
      <c r="G85" s="94"/>
      <c r="H85" s="64">
        <f>E85*F85</f>
        <v>0</v>
      </c>
      <c r="I85" s="65">
        <f>H85/$B$9</f>
        <v>0</v>
      </c>
      <c r="J85" s="78"/>
      <c r="K85" s="79"/>
      <c r="L85" s="68"/>
    </row>
    <row r="86" spans="1:12" s="69" customFormat="1" ht="24.75" customHeight="1" x14ac:dyDescent="0.2">
      <c r="A86" s="47"/>
      <c r="B86" s="47"/>
      <c r="C86" s="287" t="s">
        <v>157</v>
      </c>
      <c r="D86" s="288"/>
      <c r="E86" s="91"/>
      <c r="F86" s="91"/>
      <c r="G86" s="94"/>
      <c r="H86" s="64">
        <f>E86*F86</f>
        <v>0</v>
      </c>
      <c r="I86" s="65">
        <f>H86/$B$9</f>
        <v>0</v>
      </c>
      <c r="J86" s="78"/>
      <c r="K86" s="79"/>
      <c r="L86" s="68"/>
    </row>
    <row r="87" spans="1:12" s="69" customFormat="1" ht="11.25" x14ac:dyDescent="0.2">
      <c r="A87" s="47"/>
      <c r="B87" s="47"/>
      <c r="C87" s="93"/>
      <c r="D87" s="93"/>
      <c r="E87" s="77"/>
      <c r="F87" s="77"/>
      <c r="G87" s="89"/>
      <c r="H87" s="64"/>
      <c r="I87" s="65"/>
      <c r="J87" s="78"/>
      <c r="K87" s="79"/>
      <c r="L87" s="68"/>
    </row>
    <row r="88" spans="1:12" s="69" customFormat="1" ht="11.25" x14ac:dyDescent="0.2">
      <c r="A88" s="47"/>
      <c r="B88" s="47"/>
      <c r="C88" s="289" t="s">
        <v>181</v>
      </c>
      <c r="D88" s="283"/>
      <c r="E88" s="283"/>
      <c r="F88" s="284"/>
      <c r="G88" s="64"/>
      <c r="H88" s="64"/>
      <c r="I88" s="65"/>
      <c r="J88" s="78">
        <f>SUM(I89:I99)</f>
        <v>0.14073000000000002</v>
      </c>
      <c r="K88" s="79"/>
      <c r="L88" s="68"/>
    </row>
    <row r="89" spans="1:12" s="69" customFormat="1" ht="21.75" customHeight="1" x14ac:dyDescent="0.2">
      <c r="A89" s="47"/>
      <c r="B89" s="47"/>
      <c r="C89" s="275" t="s">
        <v>158</v>
      </c>
      <c r="D89" s="276"/>
      <c r="E89" s="91"/>
      <c r="F89" s="91"/>
      <c r="G89" s="94"/>
      <c r="H89" s="64">
        <f>E89*F89</f>
        <v>0</v>
      </c>
      <c r="I89" s="65">
        <f>H89/$B$9</f>
        <v>0</v>
      </c>
      <c r="J89" s="78"/>
      <c r="K89" s="79"/>
      <c r="L89" s="68"/>
    </row>
    <row r="90" spans="1:12" s="69" customFormat="1" ht="11.25" x14ac:dyDescent="0.2">
      <c r="A90" s="47"/>
      <c r="B90" s="47"/>
      <c r="C90" s="275" t="s">
        <v>159</v>
      </c>
      <c r="D90" s="276"/>
      <c r="E90" s="91">
        <v>450</v>
      </c>
      <c r="F90" s="91">
        <v>1.5</v>
      </c>
      <c r="G90" s="94"/>
      <c r="H90" s="64">
        <f>E90*F90</f>
        <v>675</v>
      </c>
      <c r="I90" s="65">
        <f>H90/$B$9</f>
        <v>6.7499999999999999E-3</v>
      </c>
      <c r="J90" s="78"/>
      <c r="K90" s="79"/>
      <c r="L90" s="68"/>
    </row>
    <row r="91" spans="1:12" s="69" customFormat="1" ht="11.25" x14ac:dyDescent="0.2">
      <c r="A91" s="47"/>
      <c r="B91" s="47"/>
      <c r="C91" s="275" t="s">
        <v>160</v>
      </c>
      <c r="D91" s="276"/>
      <c r="E91" s="91">
        <v>0</v>
      </c>
      <c r="F91" s="91">
        <v>0</v>
      </c>
      <c r="G91" s="94"/>
      <c r="H91" s="64">
        <f t="shared" ref="H91:H97" si="3">E91*F91</f>
        <v>0</v>
      </c>
      <c r="I91" s="65">
        <f t="shared" ref="I91:I97" si="4">H91/$B$9</f>
        <v>0</v>
      </c>
      <c r="J91" s="78"/>
      <c r="K91" s="79"/>
      <c r="L91" s="68"/>
    </row>
    <row r="92" spans="1:12" s="69" customFormat="1" ht="11.25" x14ac:dyDescent="0.2">
      <c r="A92" s="47"/>
      <c r="B92" s="47"/>
      <c r="C92" s="275" t="s">
        <v>161</v>
      </c>
      <c r="D92" s="276"/>
      <c r="E92" s="91">
        <v>525</v>
      </c>
      <c r="F92" s="91">
        <v>2</v>
      </c>
      <c r="G92" s="94"/>
      <c r="H92" s="64">
        <f t="shared" si="3"/>
        <v>1050</v>
      </c>
      <c r="I92" s="65">
        <f t="shared" si="4"/>
        <v>1.0500000000000001E-2</v>
      </c>
      <c r="J92" s="78"/>
      <c r="K92" s="79"/>
      <c r="L92" s="68"/>
    </row>
    <row r="93" spans="1:12" s="69" customFormat="1" ht="11.25" x14ac:dyDescent="0.2">
      <c r="A93" s="47"/>
      <c r="B93" s="47"/>
      <c r="C93" s="275" t="s">
        <v>162</v>
      </c>
      <c r="D93" s="276"/>
      <c r="E93" s="91"/>
      <c r="F93" s="91"/>
      <c r="G93" s="94"/>
      <c r="H93" s="64">
        <f t="shared" si="3"/>
        <v>0</v>
      </c>
      <c r="I93" s="65">
        <f t="shared" si="4"/>
        <v>0</v>
      </c>
      <c r="J93" s="78"/>
      <c r="K93" s="79"/>
      <c r="L93" s="68"/>
    </row>
    <row r="94" spans="1:12" s="69" customFormat="1" ht="24" customHeight="1" x14ac:dyDescent="0.2">
      <c r="A94" s="47"/>
      <c r="B94" s="47"/>
      <c r="C94" s="275" t="s">
        <v>163</v>
      </c>
      <c r="D94" s="276"/>
      <c r="E94" s="91">
        <v>620</v>
      </c>
      <c r="F94" s="91">
        <v>3</v>
      </c>
      <c r="G94" s="94" t="s">
        <v>91</v>
      </c>
      <c r="H94" s="64">
        <f t="shared" si="3"/>
        <v>1860</v>
      </c>
      <c r="I94" s="65">
        <f t="shared" si="4"/>
        <v>1.8599999999999998E-2</v>
      </c>
      <c r="J94" s="78"/>
      <c r="K94" s="79"/>
      <c r="L94" s="68"/>
    </row>
    <row r="95" spans="1:12" s="69" customFormat="1" ht="35.25" customHeight="1" x14ac:dyDescent="0.2">
      <c r="A95" s="47"/>
      <c r="B95" s="47"/>
      <c r="C95" s="279" t="s">
        <v>164</v>
      </c>
      <c r="D95" s="276"/>
      <c r="E95" s="91">
        <f>1000*8.5</f>
        <v>8500</v>
      </c>
      <c r="F95" s="91">
        <v>1</v>
      </c>
      <c r="G95" s="94"/>
      <c r="H95" s="64">
        <f t="shared" si="3"/>
        <v>8500</v>
      </c>
      <c r="I95" s="65">
        <f t="shared" si="4"/>
        <v>8.5000000000000006E-2</v>
      </c>
      <c r="J95" s="78"/>
      <c r="K95" s="79"/>
      <c r="L95" s="68"/>
    </row>
    <row r="96" spans="1:12" s="69" customFormat="1" ht="11.25" x14ac:dyDescent="0.2">
      <c r="A96" s="47"/>
      <c r="B96" s="47"/>
      <c r="C96" s="275" t="s">
        <v>165</v>
      </c>
      <c r="D96" s="276"/>
      <c r="E96" s="91">
        <v>284</v>
      </c>
      <c r="F96" s="91">
        <v>7</v>
      </c>
      <c r="G96" s="94" t="s">
        <v>91</v>
      </c>
      <c r="H96" s="64">
        <f t="shared" si="3"/>
        <v>1988</v>
      </c>
      <c r="I96" s="65">
        <f t="shared" si="4"/>
        <v>1.9879999999999998E-2</v>
      </c>
      <c r="J96" s="78"/>
      <c r="K96" s="79"/>
      <c r="L96" s="68"/>
    </row>
    <row r="97" spans="1:15" s="69" customFormat="1" ht="11.25" x14ac:dyDescent="0.2">
      <c r="A97" s="47"/>
      <c r="B97" s="47"/>
      <c r="C97" s="275" t="s">
        <v>166</v>
      </c>
      <c r="D97" s="276"/>
      <c r="E97" s="91"/>
      <c r="F97" s="91"/>
      <c r="G97" s="94"/>
      <c r="H97" s="64">
        <f t="shared" si="3"/>
        <v>0</v>
      </c>
      <c r="I97" s="65">
        <f t="shared" si="4"/>
        <v>0</v>
      </c>
      <c r="J97" s="78"/>
      <c r="K97" s="79"/>
      <c r="L97" s="68"/>
    </row>
    <row r="98" spans="1:15" s="69" customFormat="1" ht="24" customHeight="1" x14ac:dyDescent="0.2">
      <c r="A98" s="47"/>
      <c r="B98" s="47"/>
      <c r="C98" s="275" t="s">
        <v>167</v>
      </c>
      <c r="D98" s="276"/>
      <c r="E98" s="91"/>
      <c r="F98" s="91"/>
      <c r="G98" s="94"/>
      <c r="H98" s="64">
        <f>E98*F98</f>
        <v>0</v>
      </c>
      <c r="I98" s="65">
        <f>H98/$B$9</f>
        <v>0</v>
      </c>
      <c r="J98" s="78"/>
      <c r="K98" s="79"/>
      <c r="L98" s="68"/>
    </row>
    <row r="99" spans="1:15" s="69" customFormat="1" ht="22.5" customHeight="1" x14ac:dyDescent="0.2">
      <c r="A99" s="47"/>
      <c r="B99" s="47"/>
      <c r="C99" s="275" t="s">
        <v>171</v>
      </c>
      <c r="D99" s="276"/>
      <c r="E99" s="91"/>
      <c r="F99" s="91"/>
      <c r="G99" s="94"/>
      <c r="H99" s="64">
        <f>E99*F99</f>
        <v>0</v>
      </c>
      <c r="I99" s="65">
        <f>H99/$B$9</f>
        <v>0</v>
      </c>
      <c r="J99" s="78"/>
      <c r="K99" s="79"/>
      <c r="L99" s="68"/>
    </row>
    <row r="100" spans="1:15" s="69" customFormat="1" ht="11.25" x14ac:dyDescent="0.2">
      <c r="A100" s="47"/>
      <c r="B100" s="47"/>
      <c r="C100" s="95"/>
      <c r="D100" s="95"/>
      <c r="E100" s="71"/>
      <c r="F100" s="71"/>
      <c r="G100" s="96"/>
      <c r="H100" s="97"/>
      <c r="I100" s="98"/>
      <c r="J100" s="99"/>
      <c r="K100" s="100"/>
      <c r="L100" s="101"/>
    </row>
    <row r="101" spans="1:15" s="69" customFormat="1" ht="11.25" x14ac:dyDescent="0.2">
      <c r="A101" s="47"/>
      <c r="B101" s="76" t="s">
        <v>6</v>
      </c>
      <c r="C101" s="290" t="s">
        <v>11</v>
      </c>
      <c r="D101" s="291"/>
      <c r="E101" s="71"/>
      <c r="F101" s="71"/>
      <c r="G101" s="96"/>
      <c r="H101" s="97"/>
      <c r="I101" s="102"/>
      <c r="J101" s="78"/>
      <c r="K101" s="103">
        <f>SUM(J102:J107)</f>
        <v>0.20202000000000001</v>
      </c>
      <c r="L101" s="101"/>
    </row>
    <row r="102" spans="1:15" s="69" customFormat="1" ht="11.25" x14ac:dyDescent="0.2">
      <c r="A102" s="47"/>
      <c r="B102" s="76"/>
      <c r="C102" s="292" t="s">
        <v>48</v>
      </c>
      <c r="D102" s="293"/>
      <c r="E102" s="294"/>
      <c r="F102" s="64"/>
      <c r="G102" s="64"/>
      <c r="H102" s="64"/>
      <c r="I102" s="65"/>
      <c r="J102" s="78">
        <f>SUM(I103:I106)</f>
        <v>2.9000000000000001E-2</v>
      </c>
      <c r="K102" s="79"/>
      <c r="L102" s="68"/>
    </row>
    <row r="103" spans="1:15" s="69" customFormat="1" ht="11.25" x14ac:dyDescent="0.2">
      <c r="A103" s="47"/>
      <c r="B103" s="76"/>
      <c r="C103" s="285" t="s">
        <v>36</v>
      </c>
      <c r="D103" s="286"/>
      <c r="E103" s="85">
        <v>500</v>
      </c>
      <c r="F103" s="85">
        <v>1</v>
      </c>
      <c r="G103" s="63" t="s">
        <v>197</v>
      </c>
      <c r="H103" s="64">
        <v>600</v>
      </c>
      <c r="I103" s="65">
        <f>H103/$B$9</f>
        <v>6.0000000000000001E-3</v>
      </c>
      <c r="J103" s="78"/>
      <c r="K103" s="79"/>
      <c r="L103" s="68"/>
    </row>
    <row r="104" spans="1:15" s="69" customFormat="1" ht="11.25" x14ac:dyDescent="0.2">
      <c r="A104" s="47"/>
      <c r="B104" s="76"/>
      <c r="C104" s="285" t="s">
        <v>49</v>
      </c>
      <c r="D104" s="286"/>
      <c r="E104" s="85">
        <v>500</v>
      </c>
      <c r="F104" s="85">
        <v>4</v>
      </c>
      <c r="G104" s="63" t="s">
        <v>216</v>
      </c>
      <c r="H104" s="64">
        <f>E104*F104</f>
        <v>2000</v>
      </c>
      <c r="I104" s="65">
        <f>H104/$B$9</f>
        <v>0.02</v>
      </c>
      <c r="J104" s="78"/>
      <c r="K104" s="79"/>
      <c r="L104" s="68"/>
    </row>
    <row r="105" spans="1:15" s="69" customFormat="1" ht="11.25" x14ac:dyDescent="0.2">
      <c r="A105" s="47"/>
      <c r="B105" s="76"/>
      <c r="C105" s="285" t="s">
        <v>50</v>
      </c>
      <c r="D105" s="286"/>
      <c r="E105" s="85"/>
      <c r="F105" s="85"/>
      <c r="G105" s="86"/>
      <c r="H105" s="64">
        <f>E105*F105</f>
        <v>0</v>
      </c>
      <c r="I105" s="65">
        <f>H105/$B$9</f>
        <v>0</v>
      </c>
      <c r="J105" s="78"/>
      <c r="K105" s="79"/>
      <c r="L105" s="68"/>
    </row>
    <row r="106" spans="1:15" s="69" customFormat="1" ht="11.25" x14ac:dyDescent="0.2">
      <c r="A106" s="47"/>
      <c r="B106" s="76"/>
      <c r="C106" s="285" t="s">
        <v>37</v>
      </c>
      <c r="D106" s="286"/>
      <c r="E106" s="85">
        <v>100</v>
      </c>
      <c r="F106" s="85">
        <v>3</v>
      </c>
      <c r="G106" s="63" t="s">
        <v>198</v>
      </c>
      <c r="H106" s="64">
        <f>E106*F106</f>
        <v>300</v>
      </c>
      <c r="I106" s="65">
        <f>H106/$B$9</f>
        <v>3.0000000000000001E-3</v>
      </c>
      <c r="J106" s="78"/>
      <c r="K106" s="79"/>
      <c r="L106" s="68"/>
    </row>
    <row r="107" spans="1:15" s="69" customFormat="1" ht="21.75" customHeight="1" x14ac:dyDescent="0.2">
      <c r="A107" s="47"/>
      <c r="B107" s="76"/>
      <c r="C107" s="295" t="s">
        <v>38</v>
      </c>
      <c r="D107" s="296"/>
      <c r="E107" s="85">
        <v>8651</v>
      </c>
      <c r="F107" s="85">
        <v>2</v>
      </c>
      <c r="G107" s="63" t="s">
        <v>195</v>
      </c>
      <c r="H107" s="64">
        <f>E107*F107</f>
        <v>17302</v>
      </c>
      <c r="I107" s="65"/>
      <c r="J107" s="78">
        <f>+H107/$B$9</f>
        <v>0.17302000000000001</v>
      </c>
      <c r="K107" s="79"/>
      <c r="L107" s="68"/>
      <c r="N107" s="239"/>
      <c r="O107" s="240"/>
    </row>
    <row r="108" spans="1:15" s="69" customFormat="1" ht="12" thickBot="1" x14ac:dyDescent="0.25">
      <c r="A108" s="127"/>
      <c r="B108" s="127"/>
      <c r="C108" s="128"/>
      <c r="D108" s="128"/>
      <c r="E108" s="129"/>
      <c r="F108" s="130"/>
      <c r="G108" s="130"/>
      <c r="H108" s="131"/>
      <c r="I108" s="132"/>
      <c r="J108" s="133"/>
      <c r="K108" s="134"/>
      <c r="L108" s="135"/>
    </row>
    <row r="109" spans="1:15" s="69" customFormat="1" ht="12.75" customHeight="1" x14ac:dyDescent="0.2">
      <c r="A109" s="297" t="s">
        <v>14</v>
      </c>
      <c r="B109" s="298"/>
      <c r="C109" s="298"/>
      <c r="D109" s="298"/>
      <c r="E109" s="298"/>
      <c r="F109" s="299"/>
      <c r="G109" s="136"/>
      <c r="H109" s="137"/>
      <c r="I109" s="138"/>
      <c r="J109" s="139"/>
      <c r="K109" s="300">
        <f>SUM(L17+L41+L62)</f>
        <v>161.28432000000001</v>
      </c>
      <c r="L109" s="301"/>
    </row>
    <row r="110" spans="1:15" s="69" customFormat="1" ht="12.75" customHeight="1" x14ac:dyDescent="0.2">
      <c r="A110" s="302" t="s">
        <v>12</v>
      </c>
      <c r="B110" s="303"/>
      <c r="C110" s="303"/>
      <c r="D110" s="303"/>
      <c r="E110" s="303"/>
      <c r="F110" s="288"/>
      <c r="G110" s="140"/>
      <c r="H110" s="141"/>
      <c r="I110" s="142"/>
      <c r="J110" s="78"/>
      <c r="K110" s="79"/>
      <c r="L110" s="143">
        <f>K109*0.07</f>
        <v>11.289902400000001</v>
      </c>
    </row>
    <row r="111" spans="1:15" s="145" customFormat="1" ht="21" customHeight="1" thickBot="1" x14ac:dyDescent="0.25">
      <c r="A111" s="304" t="s">
        <v>51</v>
      </c>
      <c r="B111" s="305"/>
      <c r="C111" s="305"/>
      <c r="D111" s="305"/>
      <c r="E111" s="305"/>
      <c r="F111" s="306"/>
      <c r="G111" s="144"/>
      <c r="H111" s="25"/>
      <c r="I111" s="26"/>
      <c r="J111" s="27"/>
      <c r="K111" s="307">
        <f>SUM(K109:L110)</f>
        <v>172.5742224</v>
      </c>
      <c r="L111" s="308"/>
    </row>
    <row r="112" spans="1:15" x14ac:dyDescent="0.2">
      <c r="A112" s="28"/>
      <c r="B112" s="28"/>
      <c r="C112" s="29"/>
      <c r="D112" s="29"/>
      <c r="E112" s="30"/>
      <c r="F112" s="30"/>
      <c r="G112" s="30"/>
      <c r="H112" s="31"/>
      <c r="I112" s="32"/>
      <c r="J112" s="33"/>
      <c r="K112" s="34"/>
      <c r="L112" s="28"/>
    </row>
    <row r="113" spans="1:12" hidden="1" x14ac:dyDescent="0.2">
      <c r="A113" s="44"/>
      <c r="B113" s="28"/>
      <c r="C113" s="35" t="s">
        <v>76</v>
      </c>
      <c r="D113" s="35"/>
      <c r="E113" s="30"/>
      <c r="F113" s="30"/>
      <c r="G113" s="30"/>
      <c r="H113" s="31"/>
      <c r="I113" s="32"/>
      <c r="J113" s="33"/>
      <c r="K113" s="34"/>
      <c r="L113" s="28"/>
    </row>
    <row r="114" spans="1:12" hidden="1" x14ac:dyDescent="0.2">
      <c r="A114" s="46" t="s">
        <v>91</v>
      </c>
      <c r="C114" s="23" t="s">
        <v>184</v>
      </c>
      <c r="D114" s="23"/>
    </row>
    <row r="115" spans="1:12" hidden="1" x14ac:dyDescent="0.2">
      <c r="A115" s="47" t="s">
        <v>90</v>
      </c>
      <c r="C115" s="23" t="s">
        <v>60</v>
      </c>
      <c r="D115" s="23"/>
    </row>
    <row r="116" spans="1:12" hidden="1" x14ac:dyDescent="0.2">
      <c r="A116" s="47" t="s">
        <v>92</v>
      </c>
      <c r="C116" s="23" t="s">
        <v>61</v>
      </c>
      <c r="D116" s="23"/>
    </row>
    <row r="117" spans="1:12" hidden="1" x14ac:dyDescent="0.2">
      <c r="A117" s="45"/>
      <c r="C117" s="23" t="s">
        <v>62</v>
      </c>
      <c r="D117" s="23"/>
    </row>
    <row r="118" spans="1:12" hidden="1" x14ac:dyDescent="0.2">
      <c r="C118" s="23" t="s">
        <v>63</v>
      </c>
      <c r="D118" s="23"/>
    </row>
    <row r="119" spans="1:12" hidden="1" x14ac:dyDescent="0.2">
      <c r="C119" s="23" t="s">
        <v>64</v>
      </c>
      <c r="D119" s="23"/>
    </row>
    <row r="120" spans="1:12" hidden="1" x14ac:dyDescent="0.2">
      <c r="C120" s="23" t="s">
        <v>65</v>
      </c>
      <c r="D120" s="23"/>
    </row>
    <row r="121" spans="1:12" hidden="1" x14ac:dyDescent="0.2">
      <c r="C121" s="23" t="s">
        <v>66</v>
      </c>
      <c r="D121" s="23"/>
    </row>
    <row r="122" spans="1:12" hidden="1" x14ac:dyDescent="0.2">
      <c r="C122" s="23" t="s">
        <v>67</v>
      </c>
      <c r="D122" s="23"/>
    </row>
    <row r="123" spans="1:12" hidden="1" x14ac:dyDescent="0.2">
      <c r="C123" s="23" t="s">
        <v>68</v>
      </c>
      <c r="D123" s="23"/>
    </row>
    <row r="124" spans="1:12" hidden="1" x14ac:dyDescent="0.2">
      <c r="C124" s="23" t="s">
        <v>69</v>
      </c>
      <c r="D124" s="23"/>
    </row>
    <row r="125" spans="1:12" hidden="1" x14ac:dyDescent="0.2">
      <c r="C125" s="23" t="s">
        <v>70</v>
      </c>
      <c r="D125" s="23"/>
    </row>
    <row r="126" spans="1:12" hidden="1" x14ac:dyDescent="0.2">
      <c r="C126" s="23" t="s">
        <v>71</v>
      </c>
      <c r="D126" s="23"/>
    </row>
    <row r="127" spans="1:12" hidden="1" x14ac:dyDescent="0.2">
      <c r="C127" s="23" t="s">
        <v>72</v>
      </c>
      <c r="D127" s="23"/>
    </row>
    <row r="128" spans="1:12" hidden="1" x14ac:dyDescent="0.2">
      <c r="C128" s="23" t="s">
        <v>73</v>
      </c>
      <c r="D128" s="23"/>
    </row>
    <row r="129" spans="1:15" hidden="1" x14ac:dyDescent="0.2">
      <c r="C129" s="23" t="s">
        <v>74</v>
      </c>
      <c r="D129" s="23"/>
    </row>
    <row r="130" spans="1:15" hidden="1" x14ac:dyDescent="0.2">
      <c r="C130" s="23" t="s">
        <v>75</v>
      </c>
      <c r="D130" s="23"/>
    </row>
    <row r="131" spans="1:15" hidden="1" x14ac:dyDescent="0.2">
      <c r="C131" s="23"/>
      <c r="D131" s="23"/>
    </row>
    <row r="132" spans="1:15" ht="7.5" customHeight="1" x14ac:dyDescent="0.2">
      <c r="A132" s="182"/>
      <c r="B132" s="182"/>
      <c r="C132" s="183"/>
      <c r="D132" s="183"/>
      <c r="E132" s="184"/>
      <c r="F132" s="184"/>
      <c r="G132" s="184"/>
      <c r="H132" s="185"/>
      <c r="I132" s="186"/>
      <c r="J132" s="187"/>
      <c r="K132" s="188"/>
      <c r="L132" s="182"/>
    </row>
    <row r="133" spans="1:15" ht="23.25" customHeight="1" x14ac:dyDescent="0.25">
      <c r="A133" s="309" t="s">
        <v>123</v>
      </c>
      <c r="B133" s="309"/>
      <c r="C133" s="309"/>
      <c r="D133" s="309"/>
      <c r="E133" s="309"/>
      <c r="F133" s="309"/>
      <c r="G133" s="309"/>
      <c r="H133" s="309"/>
      <c r="I133" s="309"/>
      <c r="J133" s="309"/>
      <c r="K133" s="309"/>
      <c r="L133" s="310"/>
    </row>
    <row r="134" spans="1:15" ht="9.75" customHeight="1" x14ac:dyDescent="0.3">
      <c r="A134" s="8"/>
      <c r="B134" s="8"/>
      <c r="C134" s="8"/>
      <c r="D134" s="8"/>
      <c r="E134" s="8"/>
      <c r="F134" s="8"/>
      <c r="G134" s="8"/>
      <c r="H134" s="8"/>
      <c r="I134" s="56"/>
      <c r="J134" s="57"/>
      <c r="K134" s="58"/>
      <c r="L134" s="59"/>
    </row>
    <row r="135" spans="1:15" ht="17.25" customHeight="1" x14ac:dyDescent="0.3">
      <c r="A135" s="252" t="s">
        <v>77</v>
      </c>
      <c r="B135" s="252"/>
      <c r="C135" s="252"/>
      <c r="D135" s="252"/>
      <c r="E135" s="253" t="s">
        <v>229</v>
      </c>
      <c r="F135" s="253"/>
      <c r="G135" s="253"/>
      <c r="H135" s="253"/>
      <c r="I135" s="253"/>
      <c r="J135" s="253"/>
      <c r="K135" s="253"/>
      <c r="L135" s="253"/>
      <c r="M135" s="9"/>
      <c r="N135" s="9"/>
      <c r="O135" s="9"/>
    </row>
    <row r="136" spans="1:15" ht="4.5" customHeight="1" x14ac:dyDescent="0.3">
      <c r="A136" s="147"/>
      <c r="B136" s="147"/>
      <c r="C136" s="147"/>
      <c r="D136" s="147"/>
      <c r="E136" s="1"/>
      <c r="F136" s="1"/>
      <c r="G136" s="1"/>
      <c r="H136" s="1"/>
      <c r="I136" s="1"/>
      <c r="J136" s="1"/>
      <c r="K136" s="1"/>
      <c r="L136" s="1"/>
      <c r="M136" s="9"/>
      <c r="N136" s="9"/>
      <c r="O136" s="9"/>
    </row>
    <row r="137" spans="1:15" ht="15.75" customHeight="1" x14ac:dyDescent="0.25">
      <c r="A137" s="254" t="s">
        <v>78</v>
      </c>
      <c r="B137" s="254"/>
      <c r="C137" s="254"/>
      <c r="D137" s="254"/>
      <c r="E137" s="255" t="s">
        <v>186</v>
      </c>
      <c r="F137" s="255"/>
      <c r="G137" s="255"/>
      <c r="H137" s="255"/>
      <c r="I137" s="255"/>
      <c r="J137" s="255"/>
      <c r="K137" s="255"/>
      <c r="L137" s="255"/>
      <c r="M137" s="9"/>
      <c r="N137" s="9"/>
      <c r="O137" s="9"/>
    </row>
    <row r="138" spans="1:15" ht="13.5" thickBot="1" x14ac:dyDescent="0.25">
      <c r="A138" s="51"/>
      <c r="B138" s="51"/>
      <c r="C138" s="51"/>
      <c r="D138" s="51"/>
      <c r="E138" s="190"/>
      <c r="F138" s="190"/>
      <c r="G138" s="190"/>
      <c r="H138" s="190"/>
      <c r="I138" s="56"/>
      <c r="J138" s="57"/>
      <c r="K138" s="58"/>
      <c r="L138" s="59"/>
    </row>
    <row r="139" spans="1:15" s="82" customFormat="1" ht="11.25" x14ac:dyDescent="0.2">
      <c r="A139" s="311" t="s">
        <v>141</v>
      </c>
      <c r="B139" s="312"/>
      <c r="C139" s="312"/>
      <c r="D139" s="312"/>
      <c r="E139" s="312"/>
      <c r="F139" s="312"/>
      <c r="G139" s="312"/>
      <c r="H139" s="312"/>
      <c r="I139" s="312"/>
      <c r="J139" s="312"/>
      <c r="K139" s="312"/>
      <c r="L139" s="313"/>
    </row>
    <row r="140" spans="1:15" s="82" customFormat="1" ht="61.5" customHeight="1" x14ac:dyDescent="0.2">
      <c r="A140" s="314" t="s">
        <v>98</v>
      </c>
      <c r="B140" s="315"/>
      <c r="C140" s="316"/>
      <c r="D140" s="317" t="s">
        <v>99</v>
      </c>
      <c r="E140" s="315"/>
      <c r="F140" s="315"/>
      <c r="G140" s="316"/>
      <c r="H140" s="155" t="s">
        <v>121</v>
      </c>
      <c r="I140" s="318" t="s">
        <v>100</v>
      </c>
      <c r="J140" s="319"/>
      <c r="K140" s="189" t="s">
        <v>122</v>
      </c>
      <c r="L140" s="191" t="s">
        <v>101</v>
      </c>
    </row>
    <row r="141" spans="1:15" s="82" customFormat="1" ht="11.25" x14ac:dyDescent="0.2">
      <c r="A141" s="192"/>
      <c r="B141" s="176"/>
      <c r="C141" s="176"/>
      <c r="D141" s="177"/>
      <c r="E141" s="320"/>
      <c r="F141" s="320"/>
      <c r="G141" s="178"/>
      <c r="H141" s="179"/>
      <c r="I141" s="175"/>
      <c r="J141" s="180"/>
      <c r="K141" s="181"/>
      <c r="L141" s="193"/>
    </row>
    <row r="142" spans="1:15" s="82" customFormat="1" ht="11.25" x14ac:dyDescent="0.2">
      <c r="A142" s="194" t="s">
        <v>102</v>
      </c>
      <c r="B142" s="159"/>
      <c r="C142" s="159"/>
      <c r="D142" s="156"/>
      <c r="E142" s="169"/>
      <c r="F142" s="169"/>
      <c r="G142" s="170"/>
      <c r="H142" s="171"/>
      <c r="I142" s="156"/>
      <c r="J142" s="199"/>
      <c r="K142" s="200"/>
      <c r="L142" s="195"/>
    </row>
    <row r="143" spans="1:15" s="82" customFormat="1" ht="11.25" x14ac:dyDescent="0.2">
      <c r="A143" s="196" t="s">
        <v>103</v>
      </c>
      <c r="B143" s="159"/>
      <c r="C143" s="159"/>
      <c r="D143" s="321" t="s">
        <v>187</v>
      </c>
      <c r="E143" s="322"/>
      <c r="F143" s="322"/>
      <c r="G143" s="323"/>
      <c r="H143" s="216">
        <v>41353</v>
      </c>
      <c r="I143" s="324">
        <v>20000</v>
      </c>
      <c r="J143" s="325"/>
      <c r="K143" s="200" t="s">
        <v>188</v>
      </c>
      <c r="L143" s="195"/>
    </row>
    <row r="144" spans="1:15" s="82" customFormat="1" ht="11.25" x14ac:dyDescent="0.2">
      <c r="A144" s="197" t="s">
        <v>118</v>
      </c>
      <c r="B144" s="159"/>
      <c r="C144" s="159"/>
      <c r="D144" s="321" t="str">
        <f>IF(F170=0,"",E144/F170)</f>
        <v/>
      </c>
      <c r="E144" s="322"/>
      <c r="F144" s="322"/>
      <c r="G144" s="323"/>
      <c r="H144" s="172"/>
      <c r="I144" s="324"/>
      <c r="J144" s="325"/>
      <c r="K144" s="200"/>
      <c r="L144" s="195"/>
    </row>
    <row r="145" spans="1:14" s="82" customFormat="1" ht="11.25" x14ac:dyDescent="0.2">
      <c r="A145" s="197" t="s">
        <v>174</v>
      </c>
      <c r="B145" s="159"/>
      <c r="C145" s="159"/>
      <c r="D145" s="321" t="str">
        <f>IF(F170=0,"",E145/F170)</f>
        <v/>
      </c>
      <c r="E145" s="322"/>
      <c r="F145" s="322"/>
      <c r="G145" s="323"/>
      <c r="H145" s="172"/>
      <c r="I145" s="324"/>
      <c r="J145" s="325"/>
      <c r="K145" s="200"/>
      <c r="L145" s="195"/>
    </row>
    <row r="146" spans="1:14" s="82" customFormat="1" ht="11.25" x14ac:dyDescent="0.2">
      <c r="A146" s="196"/>
      <c r="B146" s="159"/>
      <c r="C146" s="159"/>
      <c r="D146" s="158"/>
      <c r="E146" s="326"/>
      <c r="F146" s="326"/>
      <c r="G146" s="170"/>
      <c r="H146" s="171"/>
      <c r="I146" s="201"/>
      <c r="J146" s="202"/>
      <c r="K146" s="200"/>
      <c r="L146" s="195"/>
    </row>
    <row r="147" spans="1:14" s="82" customFormat="1" ht="11.25" x14ac:dyDescent="0.2">
      <c r="A147" s="198" t="s">
        <v>104</v>
      </c>
      <c r="B147" s="159"/>
      <c r="C147" s="159"/>
      <c r="D147" s="158"/>
      <c r="E147" s="326"/>
      <c r="F147" s="326"/>
      <c r="G147" s="170"/>
      <c r="H147" s="171"/>
      <c r="I147" s="201"/>
      <c r="J147" s="202"/>
      <c r="K147" s="200"/>
      <c r="L147" s="195"/>
    </row>
    <row r="148" spans="1:14" s="82" customFormat="1" ht="11.25" x14ac:dyDescent="0.2">
      <c r="A148" s="197" t="s">
        <v>117</v>
      </c>
      <c r="B148" s="159"/>
      <c r="C148" s="159"/>
      <c r="D148" s="321" t="str">
        <f>IF(F170=0,"",E148/F170)</f>
        <v/>
      </c>
      <c r="E148" s="322"/>
      <c r="F148" s="322"/>
      <c r="G148" s="323"/>
      <c r="H148" s="172"/>
      <c r="I148" s="324"/>
      <c r="J148" s="325"/>
      <c r="K148" s="200"/>
      <c r="L148" s="195"/>
    </row>
    <row r="149" spans="1:14" s="82" customFormat="1" ht="11.25" x14ac:dyDescent="0.2">
      <c r="A149" s="197" t="s">
        <v>175</v>
      </c>
      <c r="B149" s="159"/>
      <c r="C149" s="159"/>
      <c r="D149" s="321" t="str">
        <f>IF(F170=0,"",E149/F170)</f>
        <v/>
      </c>
      <c r="E149" s="322"/>
      <c r="F149" s="322"/>
      <c r="G149" s="323"/>
      <c r="H149" s="172"/>
      <c r="I149" s="324"/>
      <c r="J149" s="325"/>
      <c r="K149" s="200"/>
      <c r="L149" s="195"/>
    </row>
    <row r="150" spans="1:14" s="82" customFormat="1" ht="11.25" x14ac:dyDescent="0.2">
      <c r="A150" s="196"/>
      <c r="B150" s="159"/>
      <c r="C150" s="159"/>
      <c r="D150" s="158"/>
      <c r="E150" s="326"/>
      <c r="F150" s="326"/>
      <c r="G150" s="170"/>
      <c r="H150" s="171"/>
      <c r="I150" s="201"/>
      <c r="J150" s="202"/>
      <c r="K150" s="200"/>
      <c r="L150" s="195"/>
    </row>
    <row r="151" spans="1:14" s="82" customFormat="1" ht="11.25" x14ac:dyDescent="0.2">
      <c r="A151" s="196"/>
      <c r="B151" s="159"/>
      <c r="C151" s="159"/>
      <c r="D151" s="158"/>
      <c r="E151" s="326"/>
      <c r="F151" s="326"/>
      <c r="G151" s="170"/>
      <c r="H151" s="171"/>
      <c r="I151" s="201"/>
      <c r="J151" s="202"/>
      <c r="K151" s="200"/>
      <c r="L151" s="195"/>
    </row>
    <row r="152" spans="1:14" s="82" customFormat="1" ht="11.25" x14ac:dyDescent="0.2">
      <c r="A152" s="198" t="s">
        <v>105</v>
      </c>
      <c r="B152" s="159"/>
      <c r="C152" s="159"/>
      <c r="D152" s="158"/>
      <c r="E152" s="326"/>
      <c r="F152" s="326"/>
      <c r="G152" s="170"/>
      <c r="H152" s="171"/>
      <c r="I152" s="201"/>
      <c r="J152" s="202"/>
      <c r="K152" s="200"/>
      <c r="L152" s="195"/>
    </row>
    <row r="153" spans="1:14" s="82" customFormat="1" ht="11.25" x14ac:dyDescent="0.2">
      <c r="A153" s="197" t="s">
        <v>106</v>
      </c>
      <c r="B153" s="159"/>
      <c r="C153" s="159"/>
      <c r="D153" s="321" t="str">
        <f>IF(F170=0,"",E153/F170)</f>
        <v/>
      </c>
      <c r="E153" s="322"/>
      <c r="F153" s="322"/>
      <c r="G153" s="323"/>
      <c r="H153" s="172"/>
      <c r="I153" s="324"/>
      <c r="J153" s="325"/>
      <c r="K153" s="200"/>
      <c r="L153" s="195"/>
    </row>
    <row r="154" spans="1:14" s="82" customFormat="1" ht="11.25" x14ac:dyDescent="0.2">
      <c r="A154" s="197" t="s">
        <v>107</v>
      </c>
      <c r="B154" s="159"/>
      <c r="C154" s="159"/>
      <c r="D154" s="321" t="s">
        <v>189</v>
      </c>
      <c r="E154" s="322"/>
      <c r="F154" s="322"/>
      <c r="G154" s="323"/>
      <c r="H154" s="172"/>
      <c r="I154" s="324">
        <v>9100</v>
      </c>
      <c r="J154" s="325"/>
      <c r="K154" s="200" t="s">
        <v>190</v>
      </c>
      <c r="L154" s="195"/>
    </row>
    <row r="155" spans="1:14" s="82" customFormat="1" ht="11.25" x14ac:dyDescent="0.2">
      <c r="A155" s="197" t="s">
        <v>108</v>
      </c>
      <c r="B155" s="159"/>
      <c r="C155" s="159"/>
      <c r="D155" s="321" t="str">
        <f>IF(F170=0,"",E155/F170)</f>
        <v/>
      </c>
      <c r="E155" s="322"/>
      <c r="F155" s="322"/>
      <c r="G155" s="323"/>
      <c r="H155" s="172"/>
      <c r="I155" s="324"/>
      <c r="J155" s="325"/>
      <c r="K155" s="200"/>
      <c r="L155" s="195"/>
    </row>
    <row r="156" spans="1:14" s="82" customFormat="1" ht="11.25" x14ac:dyDescent="0.2">
      <c r="A156" s="197" t="s">
        <v>176</v>
      </c>
      <c r="B156" s="159"/>
      <c r="C156" s="159"/>
      <c r="D156" s="321" t="str">
        <f>IF(F170=0,"",E156/F170)</f>
        <v/>
      </c>
      <c r="E156" s="322"/>
      <c r="F156" s="322"/>
      <c r="G156" s="323"/>
      <c r="H156" s="172"/>
      <c r="I156" s="324"/>
      <c r="J156" s="325"/>
      <c r="K156" s="200"/>
      <c r="L156" s="195"/>
    </row>
    <row r="157" spans="1:14" s="82" customFormat="1" ht="11.25" x14ac:dyDescent="0.2">
      <c r="A157" s="196"/>
      <c r="B157" s="159"/>
      <c r="C157" s="159"/>
      <c r="D157" s="158"/>
      <c r="E157" s="326"/>
      <c r="F157" s="326"/>
      <c r="G157" s="170"/>
      <c r="H157" s="171"/>
      <c r="I157" s="201"/>
      <c r="J157" s="202"/>
      <c r="K157" s="200"/>
      <c r="L157" s="195"/>
      <c r="N157" s="238"/>
    </row>
    <row r="158" spans="1:14" s="82" customFormat="1" ht="11.25" x14ac:dyDescent="0.2">
      <c r="A158" s="196"/>
      <c r="B158" s="159"/>
      <c r="C158" s="159"/>
      <c r="D158" s="158"/>
      <c r="E158" s="326"/>
      <c r="F158" s="326"/>
      <c r="G158" s="170"/>
      <c r="H158" s="171"/>
      <c r="I158" s="201"/>
      <c r="J158" s="202"/>
      <c r="K158" s="200"/>
      <c r="L158" s="195"/>
    </row>
    <row r="159" spans="1:14" s="82" customFormat="1" ht="12.75" customHeight="1" x14ac:dyDescent="0.2">
      <c r="A159" s="198" t="s">
        <v>109</v>
      </c>
      <c r="B159" s="159"/>
      <c r="C159" s="159"/>
      <c r="D159" s="321" t="str">
        <f>IF(F170=0,"",E159/F170)</f>
        <v/>
      </c>
      <c r="E159" s="322"/>
      <c r="F159" s="322"/>
      <c r="G159" s="323"/>
      <c r="H159" s="172"/>
      <c r="I159" s="324">
        <f>K111-I143-I154-I168</f>
        <v>-83927.425777600001</v>
      </c>
      <c r="J159" s="325"/>
      <c r="K159" s="200"/>
      <c r="L159" s="205"/>
    </row>
    <row r="160" spans="1:14" s="82" customFormat="1" ht="11.25" x14ac:dyDescent="0.2">
      <c r="A160" s="196"/>
      <c r="B160" s="159"/>
      <c r="C160" s="159"/>
      <c r="D160" s="158"/>
      <c r="E160" s="326"/>
      <c r="F160" s="326"/>
      <c r="G160" s="170"/>
      <c r="H160" s="171"/>
      <c r="I160" s="201"/>
      <c r="J160" s="202"/>
      <c r="K160" s="200"/>
      <c r="L160" s="195"/>
    </row>
    <row r="161" spans="1:12" s="82" customFormat="1" ht="11.25" x14ac:dyDescent="0.2">
      <c r="A161" s="196"/>
      <c r="B161" s="159"/>
      <c r="C161" s="159"/>
      <c r="D161" s="158"/>
      <c r="E161" s="326"/>
      <c r="F161" s="326"/>
      <c r="G161" s="170"/>
      <c r="H161" s="171"/>
      <c r="I161" s="201"/>
      <c r="J161" s="202"/>
      <c r="K161" s="200"/>
      <c r="L161" s="195"/>
    </row>
    <row r="162" spans="1:12" s="82" customFormat="1" ht="11.25" x14ac:dyDescent="0.2">
      <c r="A162" s="194" t="s">
        <v>110</v>
      </c>
      <c r="B162" s="159"/>
      <c r="C162" s="159"/>
      <c r="D162" s="158"/>
      <c r="E162" s="326"/>
      <c r="F162" s="326"/>
      <c r="G162" s="170"/>
      <c r="H162" s="171"/>
      <c r="I162" s="201"/>
      <c r="J162" s="202"/>
      <c r="K162" s="200"/>
      <c r="L162" s="195"/>
    </row>
    <row r="163" spans="1:12" s="82" customFormat="1" ht="12.75" customHeight="1" x14ac:dyDescent="0.2">
      <c r="A163" s="196" t="s">
        <v>111</v>
      </c>
      <c r="B163" s="159"/>
      <c r="C163" s="159"/>
      <c r="D163" s="321" t="str">
        <f>IF(F170=0,"",E163/F170)</f>
        <v/>
      </c>
      <c r="E163" s="322"/>
      <c r="F163" s="322"/>
      <c r="G163" s="323"/>
      <c r="H163" s="172"/>
      <c r="I163" s="324"/>
      <c r="J163" s="325"/>
      <c r="K163" s="200"/>
      <c r="L163" s="195"/>
    </row>
    <row r="164" spans="1:12" s="82" customFormat="1" ht="12.75" customHeight="1" x14ac:dyDescent="0.2">
      <c r="A164" s="197" t="s">
        <v>112</v>
      </c>
      <c r="B164" s="159"/>
      <c r="C164" s="159"/>
      <c r="D164" s="321" t="str">
        <f>IF(F170=0,"",E164/F170)</f>
        <v/>
      </c>
      <c r="E164" s="322"/>
      <c r="F164" s="322"/>
      <c r="G164" s="323"/>
      <c r="H164" s="172"/>
      <c r="I164" s="324"/>
      <c r="J164" s="325"/>
      <c r="K164" s="200"/>
      <c r="L164" s="195"/>
    </row>
    <row r="165" spans="1:12" s="82" customFormat="1" ht="12.75" customHeight="1" x14ac:dyDescent="0.2">
      <c r="A165" s="197" t="s">
        <v>113</v>
      </c>
      <c r="B165" s="159"/>
      <c r="C165" s="159"/>
      <c r="D165" s="321" t="str">
        <f>IF(F170=0,"",E165/F170)</f>
        <v/>
      </c>
      <c r="E165" s="322"/>
      <c r="F165" s="322"/>
      <c r="G165" s="323"/>
      <c r="H165" s="172"/>
      <c r="I165" s="324"/>
      <c r="J165" s="325"/>
      <c r="K165" s="200"/>
      <c r="L165" s="195"/>
    </row>
    <row r="166" spans="1:12" s="82" customFormat="1" ht="11.25" x14ac:dyDescent="0.2">
      <c r="A166" s="196"/>
      <c r="B166" s="159"/>
      <c r="C166" s="159"/>
      <c r="D166" s="158"/>
      <c r="E166" s="326"/>
      <c r="F166" s="326"/>
      <c r="G166" s="157"/>
      <c r="H166" s="173"/>
      <c r="I166" s="203"/>
      <c r="J166" s="202"/>
      <c r="K166" s="200"/>
      <c r="L166" s="195"/>
    </row>
    <row r="167" spans="1:12" s="82" customFormat="1" ht="11.25" x14ac:dyDescent="0.2">
      <c r="A167" s="196"/>
      <c r="B167" s="159"/>
      <c r="C167" s="159"/>
      <c r="D167" s="158"/>
      <c r="E167" s="326"/>
      <c r="F167" s="326"/>
      <c r="G167" s="157"/>
      <c r="H167" s="173"/>
      <c r="I167" s="203"/>
      <c r="J167" s="202"/>
      <c r="K167" s="200"/>
      <c r="L167" s="195"/>
    </row>
    <row r="168" spans="1:12" s="82" customFormat="1" ht="11.25" x14ac:dyDescent="0.2">
      <c r="A168" s="194" t="s">
        <v>114</v>
      </c>
      <c r="B168" s="159"/>
      <c r="C168" s="159"/>
      <c r="D168" s="330"/>
      <c r="E168" s="326"/>
      <c r="F168" s="326"/>
      <c r="G168" s="331"/>
      <c r="H168" s="173" t="str">
        <f>IF(F170=0,"",E168/F170)</f>
        <v/>
      </c>
      <c r="I168" s="332">
        <v>55000</v>
      </c>
      <c r="J168" s="333"/>
      <c r="K168" s="200"/>
      <c r="L168" s="205">
        <f>I168/I170</f>
        <v>318.70344965263143</v>
      </c>
    </row>
    <row r="169" spans="1:12" s="82" customFormat="1" ht="11.25" x14ac:dyDescent="0.2">
      <c r="A169" s="196"/>
      <c r="B169" s="159"/>
      <c r="C169" s="159"/>
      <c r="D169" s="158"/>
      <c r="E169" s="326"/>
      <c r="F169" s="326"/>
      <c r="G169" s="157"/>
      <c r="H169" s="173"/>
      <c r="I169" s="203"/>
      <c r="J169" s="204"/>
      <c r="K169" s="174"/>
      <c r="L169" s="195"/>
    </row>
    <row r="170" spans="1:12" ht="13.5" thickBot="1" x14ac:dyDescent="0.25">
      <c r="A170" s="327" t="s">
        <v>115</v>
      </c>
      <c r="B170" s="328"/>
      <c r="C170" s="207"/>
      <c r="D170" s="207"/>
      <c r="E170" s="207"/>
      <c r="F170" s="208"/>
      <c r="G170" s="208"/>
      <c r="H170" s="209"/>
      <c r="I170" s="329">
        <f>SUM(I142:J169)</f>
        <v>172.57422239999869</v>
      </c>
      <c r="J170" s="329"/>
      <c r="K170" s="210"/>
      <c r="L170" s="211"/>
    </row>
    <row r="171" spans="1:12" x14ac:dyDescent="0.2">
      <c r="A171" s="55"/>
      <c r="B171" s="55"/>
      <c r="C171" s="60"/>
      <c r="D171" s="60"/>
      <c r="E171" s="60"/>
      <c r="F171" s="60"/>
      <c r="G171" s="60"/>
      <c r="H171" s="60"/>
      <c r="I171" s="56"/>
      <c r="J171" s="57"/>
      <c r="K171" s="58"/>
      <c r="L171" s="59"/>
    </row>
    <row r="172" spans="1:12" x14ac:dyDescent="0.2">
      <c r="A172" s="60" t="s">
        <v>119</v>
      </c>
      <c r="B172" s="60"/>
      <c r="C172" s="60"/>
      <c r="D172" s="60"/>
      <c r="E172" s="60"/>
      <c r="F172" s="60"/>
      <c r="G172" s="60"/>
      <c r="H172" s="60"/>
      <c r="I172" s="56"/>
      <c r="J172" s="57"/>
      <c r="K172" s="58"/>
      <c r="L172" s="59"/>
    </row>
    <row r="173" spans="1:12" x14ac:dyDescent="0.2">
      <c r="A173" s="60"/>
      <c r="B173" s="60"/>
      <c r="C173" s="60"/>
      <c r="D173" s="60"/>
      <c r="E173" s="60"/>
      <c r="F173" s="60"/>
      <c r="G173" s="60" t="s">
        <v>230</v>
      </c>
      <c r="H173" s="60"/>
      <c r="I173" s="56"/>
      <c r="J173" s="57"/>
      <c r="K173" s="58"/>
      <c r="L173" s="59"/>
    </row>
    <row r="174" spans="1:12" x14ac:dyDescent="0.2">
      <c r="A174" s="60"/>
      <c r="B174" s="60"/>
      <c r="C174" s="60"/>
      <c r="D174" s="60"/>
      <c r="E174" s="60"/>
      <c r="F174" s="60"/>
      <c r="G174" s="60"/>
      <c r="H174" s="60"/>
      <c r="I174" s="56"/>
      <c r="J174" s="57"/>
      <c r="K174" s="58"/>
      <c r="L174" s="59"/>
    </row>
    <row r="175" spans="1:12" x14ac:dyDescent="0.2">
      <c r="A175" s="60"/>
      <c r="B175" s="60" t="s">
        <v>116</v>
      </c>
      <c r="C175" s="60"/>
      <c r="D175" s="241">
        <v>41375</v>
      </c>
      <c r="E175" s="60"/>
      <c r="F175" s="60"/>
      <c r="G175" s="60"/>
      <c r="H175" s="60"/>
      <c r="I175" s="56"/>
      <c r="J175" s="57"/>
      <c r="K175" s="58"/>
      <c r="L175" s="59"/>
    </row>
    <row r="176" spans="1:12" x14ac:dyDescent="0.2">
      <c r="A176" s="60"/>
      <c r="B176" s="60" t="s">
        <v>120</v>
      </c>
      <c r="C176" s="60"/>
      <c r="D176" s="60" t="s">
        <v>231</v>
      </c>
      <c r="E176" s="60"/>
      <c r="F176" s="60"/>
      <c r="G176" s="60"/>
      <c r="H176" s="60"/>
      <c r="I176" s="56"/>
      <c r="J176" s="57"/>
      <c r="K176" s="58"/>
      <c r="L176" s="59"/>
    </row>
    <row r="177" spans="1:12" s="160" customFormat="1" x14ac:dyDescent="0.2">
      <c r="A177" s="59"/>
      <c r="B177" s="59"/>
      <c r="C177" s="161"/>
      <c r="D177" s="161"/>
      <c r="E177" s="6"/>
      <c r="F177" s="6"/>
      <c r="G177" s="6"/>
      <c r="I177" s="56"/>
      <c r="J177" s="57"/>
      <c r="K177" s="58"/>
      <c r="L177" s="59"/>
    </row>
    <row r="178" spans="1:12" s="160" customFormat="1" x14ac:dyDescent="0.2">
      <c r="A178" s="59"/>
      <c r="B178" s="59"/>
      <c r="C178" s="161"/>
      <c r="D178" s="161"/>
      <c r="E178" s="6"/>
      <c r="F178" s="6"/>
      <c r="G178" s="6"/>
      <c r="I178" s="56"/>
      <c r="J178" s="57"/>
      <c r="K178" s="58"/>
      <c r="L178" s="59"/>
    </row>
    <row r="179" spans="1:12" s="160" customFormat="1" x14ac:dyDescent="0.2">
      <c r="A179" s="59"/>
      <c r="B179" s="59"/>
      <c r="C179" s="161"/>
      <c r="D179" s="161"/>
      <c r="E179" s="6"/>
      <c r="F179" s="6"/>
      <c r="G179" s="6"/>
      <c r="I179" s="56"/>
      <c r="J179" s="57"/>
      <c r="K179" s="58"/>
      <c r="L179" s="59"/>
    </row>
    <row r="180" spans="1:12" s="160" customFormat="1" x14ac:dyDescent="0.2">
      <c r="A180" s="59"/>
      <c r="B180" s="59"/>
      <c r="C180" s="161"/>
      <c r="D180" s="161"/>
      <c r="E180" s="6"/>
      <c r="F180" s="6"/>
      <c r="G180" s="6"/>
      <c r="I180" s="56"/>
      <c r="J180" s="57"/>
      <c r="K180" s="58"/>
      <c r="L180" s="59"/>
    </row>
    <row r="181" spans="1:12" s="160" customFormat="1" x14ac:dyDescent="0.2">
      <c r="A181" s="59"/>
      <c r="B181" s="59"/>
      <c r="C181" s="161"/>
      <c r="D181" s="161"/>
      <c r="E181" s="6"/>
      <c r="F181" s="6"/>
      <c r="G181" s="6"/>
      <c r="I181" s="56"/>
      <c r="J181" s="57"/>
      <c r="K181" s="58"/>
      <c r="L181" s="59"/>
    </row>
    <row r="182" spans="1:12" s="160" customFormat="1" x14ac:dyDescent="0.2">
      <c r="A182" s="59"/>
      <c r="B182" s="59"/>
      <c r="C182" s="161"/>
      <c r="D182" s="161"/>
      <c r="E182" s="6"/>
      <c r="F182" s="6"/>
      <c r="G182" s="6"/>
      <c r="I182" s="56"/>
      <c r="J182" s="57"/>
      <c r="K182" s="58"/>
      <c r="L182" s="59"/>
    </row>
    <row r="183" spans="1:12" s="160" customFormat="1" x14ac:dyDescent="0.2">
      <c r="A183" s="59"/>
      <c r="B183" s="59"/>
      <c r="C183" s="161"/>
      <c r="D183" s="161"/>
      <c r="E183" s="6"/>
      <c r="F183" s="6"/>
      <c r="G183" s="6"/>
      <c r="I183" s="56"/>
      <c r="J183" s="57"/>
      <c r="K183" s="58"/>
      <c r="L183" s="59"/>
    </row>
    <row r="184" spans="1:12" s="160" customFormat="1" x14ac:dyDescent="0.2">
      <c r="A184" s="59"/>
      <c r="B184" s="59"/>
      <c r="C184" s="161"/>
      <c r="D184" s="161"/>
      <c r="E184" s="6"/>
      <c r="F184" s="6"/>
      <c r="G184" s="6"/>
      <c r="I184" s="56"/>
      <c r="J184" s="57"/>
      <c r="K184" s="58"/>
      <c r="L184" s="59"/>
    </row>
    <row r="185" spans="1:12" s="160" customFormat="1" x14ac:dyDescent="0.2">
      <c r="A185" s="59"/>
      <c r="B185" s="59"/>
      <c r="C185" s="161"/>
      <c r="D185" s="161"/>
      <c r="E185" s="6"/>
      <c r="F185" s="6"/>
      <c r="G185" s="6"/>
      <c r="I185" s="56"/>
      <c r="J185" s="57"/>
      <c r="K185" s="58"/>
      <c r="L185" s="59"/>
    </row>
    <row r="186" spans="1:12" s="160" customFormat="1" x14ac:dyDescent="0.2">
      <c r="A186" s="59"/>
      <c r="B186" s="59"/>
      <c r="C186" s="161"/>
      <c r="D186" s="161"/>
      <c r="E186" s="6"/>
      <c r="F186" s="6"/>
      <c r="G186" s="6"/>
      <c r="I186" s="56"/>
      <c r="J186" s="57"/>
      <c r="K186" s="58"/>
      <c r="L186" s="59"/>
    </row>
    <row r="187" spans="1:12" s="160" customFormat="1" x14ac:dyDescent="0.2">
      <c r="A187" s="59"/>
      <c r="B187" s="59"/>
      <c r="C187" s="161"/>
      <c r="D187" s="161"/>
      <c r="E187" s="6"/>
      <c r="F187" s="6"/>
      <c r="G187" s="6"/>
      <c r="I187" s="56"/>
      <c r="J187" s="57"/>
      <c r="K187" s="58"/>
      <c r="L187" s="59"/>
    </row>
    <row r="188" spans="1:12" s="160" customFormat="1" x14ac:dyDescent="0.2">
      <c r="A188" s="59"/>
      <c r="B188" s="59"/>
      <c r="C188" s="161"/>
      <c r="D188" s="161"/>
      <c r="E188" s="6"/>
      <c r="F188" s="6"/>
      <c r="G188" s="6"/>
      <c r="I188" s="56"/>
      <c r="J188" s="57"/>
      <c r="K188" s="58"/>
      <c r="L188" s="59"/>
    </row>
    <row r="189" spans="1:12" s="160" customFormat="1" x14ac:dyDescent="0.2">
      <c r="A189" s="59"/>
      <c r="B189" s="59"/>
      <c r="C189" s="161"/>
      <c r="D189" s="161"/>
      <c r="E189" s="6"/>
      <c r="F189" s="6"/>
      <c r="G189" s="6"/>
      <c r="I189" s="56"/>
      <c r="J189" s="57"/>
      <c r="K189" s="58"/>
      <c r="L189" s="59"/>
    </row>
    <row r="190" spans="1:12" s="160" customFormat="1" x14ac:dyDescent="0.2">
      <c r="A190" s="59"/>
      <c r="B190" s="59"/>
      <c r="C190" s="161"/>
      <c r="D190" s="161"/>
      <c r="E190" s="6"/>
      <c r="F190" s="6"/>
      <c r="G190" s="6"/>
      <c r="I190" s="56"/>
      <c r="J190" s="57"/>
      <c r="K190" s="58"/>
      <c r="L190" s="59"/>
    </row>
    <row r="191" spans="1:12" s="160" customFormat="1" x14ac:dyDescent="0.2">
      <c r="A191" s="59"/>
      <c r="B191" s="59"/>
      <c r="C191" s="161"/>
      <c r="D191" s="161"/>
      <c r="E191" s="6"/>
      <c r="F191" s="6"/>
      <c r="G191" s="6"/>
      <c r="I191" s="56"/>
      <c r="J191" s="57"/>
      <c r="K191" s="58"/>
      <c r="L191" s="59"/>
    </row>
    <row r="192" spans="1:12" s="160" customFormat="1" x14ac:dyDescent="0.2">
      <c r="A192" s="59"/>
      <c r="B192" s="59"/>
      <c r="C192" s="161"/>
      <c r="D192" s="161"/>
      <c r="E192" s="6"/>
      <c r="F192" s="6"/>
      <c r="G192" s="6"/>
      <c r="I192" s="56"/>
      <c r="J192" s="57"/>
      <c r="K192" s="58"/>
      <c r="L192" s="59"/>
    </row>
    <row r="193" spans="1:12" s="160" customFormat="1" x14ac:dyDescent="0.2">
      <c r="A193" s="59"/>
      <c r="B193" s="59"/>
      <c r="C193" s="161"/>
      <c r="D193" s="161"/>
      <c r="E193" s="6"/>
      <c r="F193" s="6"/>
      <c r="G193" s="6"/>
      <c r="I193" s="56"/>
      <c r="J193" s="57"/>
      <c r="K193" s="58"/>
      <c r="L193" s="59"/>
    </row>
    <row r="194" spans="1:12" s="160" customFormat="1" x14ac:dyDescent="0.2">
      <c r="A194" s="59"/>
      <c r="B194" s="59"/>
      <c r="C194" s="161"/>
      <c r="D194" s="161"/>
      <c r="E194" s="6"/>
      <c r="F194" s="6"/>
      <c r="G194" s="6"/>
      <c r="I194" s="56"/>
      <c r="J194" s="57"/>
      <c r="K194" s="58"/>
      <c r="L194" s="59"/>
    </row>
    <row r="195" spans="1:12" s="160" customFormat="1" x14ac:dyDescent="0.2">
      <c r="A195" s="59"/>
      <c r="B195" s="59"/>
      <c r="C195" s="161"/>
      <c r="D195" s="161"/>
      <c r="E195" s="6"/>
      <c r="F195" s="6"/>
      <c r="G195" s="6"/>
      <c r="I195" s="56"/>
      <c r="J195" s="57"/>
      <c r="K195" s="58"/>
      <c r="L195" s="59"/>
    </row>
    <row r="196" spans="1:12" s="160" customFormat="1" x14ac:dyDescent="0.2">
      <c r="A196" s="59"/>
      <c r="B196" s="59"/>
      <c r="C196" s="161"/>
      <c r="D196" s="161"/>
      <c r="E196" s="6"/>
      <c r="F196" s="6"/>
      <c r="G196" s="6"/>
      <c r="I196" s="56"/>
      <c r="J196" s="57"/>
      <c r="K196" s="58"/>
      <c r="L196" s="59"/>
    </row>
    <row r="197" spans="1:12" s="160" customFormat="1" x14ac:dyDescent="0.2">
      <c r="A197" s="59"/>
      <c r="B197" s="59"/>
      <c r="C197" s="161"/>
      <c r="D197" s="161"/>
      <c r="E197" s="6"/>
      <c r="F197" s="6"/>
      <c r="G197" s="6"/>
      <c r="I197" s="56"/>
      <c r="J197" s="57"/>
      <c r="K197" s="58"/>
      <c r="L197" s="59"/>
    </row>
    <row r="198" spans="1:12" s="160" customFormat="1" x14ac:dyDescent="0.2">
      <c r="A198" s="59"/>
      <c r="B198" s="59"/>
      <c r="C198" s="161"/>
      <c r="D198" s="161"/>
      <c r="E198" s="6"/>
      <c r="F198" s="6"/>
      <c r="G198" s="6"/>
      <c r="I198" s="56"/>
      <c r="J198" s="57"/>
      <c r="K198" s="58"/>
      <c r="L198" s="59"/>
    </row>
    <row r="199" spans="1:12" s="160" customFormat="1" x14ac:dyDescent="0.2">
      <c r="A199" s="59"/>
      <c r="B199" s="59"/>
      <c r="C199" s="161"/>
      <c r="D199" s="161"/>
      <c r="E199" s="6"/>
      <c r="F199" s="6"/>
      <c r="G199" s="6"/>
      <c r="I199" s="56"/>
      <c r="J199" s="57"/>
      <c r="K199" s="58"/>
      <c r="L199" s="59"/>
    </row>
    <row r="200" spans="1:12" s="160" customFormat="1" x14ac:dyDescent="0.2">
      <c r="A200" s="59"/>
      <c r="B200" s="59"/>
      <c r="C200" s="161"/>
      <c r="D200" s="161"/>
      <c r="E200" s="6"/>
      <c r="F200" s="6"/>
      <c r="G200" s="6"/>
      <c r="I200" s="56"/>
      <c r="J200" s="57"/>
      <c r="K200" s="58"/>
      <c r="L200" s="59"/>
    </row>
    <row r="201" spans="1:12" s="160" customFormat="1" x14ac:dyDescent="0.2">
      <c r="A201" s="59"/>
      <c r="B201" s="59"/>
      <c r="C201" s="161"/>
      <c r="D201" s="161"/>
      <c r="E201" s="6"/>
      <c r="F201" s="6"/>
      <c r="G201" s="6"/>
      <c r="I201" s="56"/>
      <c r="J201" s="57"/>
      <c r="K201" s="58"/>
      <c r="L201" s="59"/>
    </row>
    <row r="202" spans="1:12" s="160" customFormat="1" x14ac:dyDescent="0.2">
      <c r="A202" s="59"/>
      <c r="B202" s="59"/>
      <c r="C202" s="161"/>
      <c r="D202" s="161"/>
      <c r="E202" s="6"/>
      <c r="F202" s="6"/>
      <c r="G202" s="6"/>
      <c r="I202" s="56"/>
      <c r="J202" s="57"/>
      <c r="K202" s="58"/>
      <c r="L202" s="59"/>
    </row>
    <row r="203" spans="1:12" s="160" customFormat="1" x14ac:dyDescent="0.2">
      <c r="A203" s="59"/>
      <c r="B203" s="59"/>
      <c r="C203" s="161"/>
      <c r="D203" s="161"/>
      <c r="E203" s="6"/>
      <c r="F203" s="6"/>
      <c r="G203" s="6"/>
      <c r="I203" s="56"/>
      <c r="J203" s="57"/>
      <c r="K203" s="58"/>
      <c r="L203" s="59"/>
    </row>
    <row r="204" spans="1:12" s="160" customFormat="1" x14ac:dyDescent="0.2">
      <c r="A204" s="59"/>
      <c r="B204" s="59"/>
      <c r="C204" s="161"/>
      <c r="D204" s="161"/>
      <c r="E204" s="6"/>
      <c r="F204" s="6"/>
      <c r="G204" s="6"/>
      <c r="I204" s="56"/>
      <c r="J204" s="57"/>
      <c r="K204" s="58"/>
      <c r="L204" s="59"/>
    </row>
    <row r="205" spans="1:12" s="160" customFormat="1" x14ac:dyDescent="0.2">
      <c r="A205" s="59"/>
      <c r="B205" s="59"/>
      <c r="C205" s="161"/>
      <c r="D205" s="161"/>
      <c r="E205" s="6"/>
      <c r="F205" s="6"/>
      <c r="G205" s="6"/>
      <c r="I205" s="56"/>
      <c r="J205" s="57"/>
      <c r="K205" s="58"/>
      <c r="L205" s="59"/>
    </row>
    <row r="206" spans="1:12" s="160" customFormat="1" x14ac:dyDescent="0.2">
      <c r="A206" s="59"/>
      <c r="B206" s="59"/>
      <c r="C206" s="161"/>
      <c r="D206" s="161"/>
      <c r="E206" s="6"/>
      <c r="F206" s="6"/>
      <c r="G206" s="6"/>
      <c r="I206" s="56"/>
      <c r="J206" s="57"/>
      <c r="K206" s="58"/>
      <c r="L206" s="59"/>
    </row>
    <row r="207" spans="1:12" s="160" customFormat="1" x14ac:dyDescent="0.2">
      <c r="A207" s="59"/>
      <c r="B207" s="59"/>
      <c r="C207" s="161"/>
      <c r="D207" s="161"/>
      <c r="E207" s="6"/>
      <c r="F207" s="6"/>
      <c r="G207" s="6"/>
      <c r="I207" s="56"/>
      <c r="J207" s="57"/>
      <c r="K207" s="58"/>
      <c r="L207" s="59"/>
    </row>
    <row r="208" spans="1:12" s="160" customFormat="1" x14ac:dyDescent="0.2">
      <c r="A208" s="59"/>
      <c r="B208" s="59"/>
      <c r="C208" s="161"/>
      <c r="D208" s="161"/>
      <c r="E208" s="6"/>
      <c r="F208" s="6"/>
      <c r="G208" s="6"/>
      <c r="I208" s="56"/>
      <c r="J208" s="57"/>
      <c r="K208" s="58"/>
      <c r="L208" s="59"/>
    </row>
    <row r="209" spans="1:12" s="160" customFormat="1" x14ac:dyDescent="0.2">
      <c r="A209" s="59"/>
      <c r="B209" s="59"/>
      <c r="C209" s="161"/>
      <c r="D209" s="161"/>
      <c r="E209" s="6"/>
      <c r="F209" s="6"/>
      <c r="G209" s="6"/>
      <c r="I209" s="56"/>
      <c r="J209" s="57"/>
      <c r="K209" s="58"/>
      <c r="L209" s="59"/>
    </row>
    <row r="210" spans="1:12" s="160" customFormat="1" x14ac:dyDescent="0.2">
      <c r="A210" s="59"/>
      <c r="B210" s="59"/>
      <c r="C210" s="161"/>
      <c r="D210" s="161"/>
      <c r="E210" s="6"/>
      <c r="F210" s="6"/>
      <c r="G210" s="6"/>
      <c r="I210" s="56"/>
      <c r="J210" s="57"/>
      <c r="K210" s="58"/>
      <c r="L210" s="59"/>
    </row>
    <row r="211" spans="1:12" s="160" customFormat="1" x14ac:dyDescent="0.2">
      <c r="A211" s="59"/>
      <c r="B211" s="59"/>
      <c r="C211" s="161"/>
      <c r="D211" s="161"/>
      <c r="E211" s="6"/>
      <c r="F211" s="6"/>
      <c r="G211" s="6"/>
      <c r="I211" s="56"/>
      <c r="J211" s="57"/>
      <c r="K211" s="58"/>
      <c r="L211" s="59"/>
    </row>
    <row r="212" spans="1:12" s="160" customFormat="1" x14ac:dyDescent="0.2">
      <c r="A212" s="59"/>
      <c r="B212" s="59"/>
      <c r="C212" s="161"/>
      <c r="D212" s="161"/>
      <c r="E212" s="6"/>
      <c r="F212" s="6"/>
      <c r="G212" s="6"/>
      <c r="I212" s="56"/>
      <c r="J212" s="57"/>
      <c r="K212" s="58"/>
      <c r="L212" s="59"/>
    </row>
    <row r="213" spans="1:12" s="160" customFormat="1" x14ac:dyDescent="0.2">
      <c r="A213" s="59"/>
      <c r="B213" s="59"/>
      <c r="C213" s="161"/>
      <c r="D213" s="161"/>
      <c r="E213" s="6"/>
      <c r="F213" s="6"/>
      <c r="G213" s="6"/>
      <c r="I213" s="56"/>
      <c r="J213" s="57"/>
      <c r="K213" s="58"/>
      <c r="L213" s="59"/>
    </row>
    <row r="214" spans="1:12" s="160" customFormat="1" x14ac:dyDescent="0.2">
      <c r="A214" s="59"/>
      <c r="B214" s="59"/>
      <c r="C214" s="161"/>
      <c r="D214" s="161"/>
      <c r="E214" s="6"/>
      <c r="F214" s="6"/>
      <c r="G214" s="6"/>
      <c r="I214" s="56"/>
      <c r="J214" s="57"/>
      <c r="K214" s="58"/>
      <c r="L214" s="59"/>
    </row>
    <row r="215" spans="1:12" s="160" customFormat="1" x14ac:dyDescent="0.2">
      <c r="A215" s="59"/>
      <c r="B215" s="59"/>
      <c r="C215" s="161"/>
      <c r="D215" s="161"/>
      <c r="E215" s="6"/>
      <c r="F215" s="6"/>
      <c r="G215" s="6"/>
      <c r="I215" s="56"/>
      <c r="J215" s="57"/>
      <c r="K215" s="58"/>
      <c r="L215" s="59"/>
    </row>
    <row r="216" spans="1:12" s="160" customFormat="1" x14ac:dyDescent="0.2">
      <c r="A216" s="59"/>
      <c r="B216" s="59"/>
      <c r="C216" s="161"/>
      <c r="D216" s="161"/>
      <c r="E216" s="6"/>
      <c r="F216" s="6"/>
      <c r="G216" s="6"/>
      <c r="I216" s="56"/>
      <c r="J216" s="57"/>
      <c r="K216" s="58"/>
      <c r="L216" s="59"/>
    </row>
    <row r="217" spans="1:12" s="160" customFormat="1" x14ac:dyDescent="0.2">
      <c r="A217" s="59"/>
      <c r="B217" s="59"/>
      <c r="C217" s="161"/>
      <c r="D217" s="161"/>
      <c r="E217" s="6"/>
      <c r="F217" s="6"/>
      <c r="G217" s="6"/>
      <c r="I217" s="56"/>
      <c r="J217" s="57"/>
      <c r="K217" s="58"/>
      <c r="L217" s="59"/>
    </row>
    <row r="218" spans="1:12" s="160" customFormat="1" x14ac:dyDescent="0.2">
      <c r="A218" s="59"/>
      <c r="B218" s="59"/>
      <c r="C218" s="161"/>
      <c r="D218" s="161"/>
      <c r="E218" s="6"/>
      <c r="F218" s="6"/>
      <c r="G218" s="6"/>
      <c r="I218" s="56"/>
      <c r="J218" s="57"/>
      <c r="K218" s="58"/>
      <c r="L218" s="59"/>
    </row>
    <row r="219" spans="1:12" s="160" customFormat="1" x14ac:dyDescent="0.2">
      <c r="A219" s="59"/>
      <c r="B219" s="59"/>
      <c r="C219" s="161"/>
      <c r="D219" s="161"/>
      <c r="E219" s="6"/>
      <c r="F219" s="6"/>
      <c r="G219" s="6"/>
      <c r="I219" s="56"/>
      <c r="J219" s="57"/>
      <c r="K219" s="58"/>
      <c r="L219" s="59"/>
    </row>
    <row r="220" spans="1:12" s="160" customFormat="1" x14ac:dyDescent="0.2">
      <c r="A220" s="59"/>
      <c r="B220" s="59"/>
      <c r="C220" s="161"/>
      <c r="D220" s="161"/>
      <c r="E220" s="6"/>
      <c r="F220" s="6"/>
      <c r="G220" s="6"/>
      <c r="I220" s="56"/>
      <c r="J220" s="57"/>
      <c r="K220" s="58"/>
      <c r="L220" s="59"/>
    </row>
    <row r="221" spans="1:12" s="160" customFormat="1" x14ac:dyDescent="0.2">
      <c r="A221" s="59"/>
      <c r="B221" s="59"/>
      <c r="C221" s="161"/>
      <c r="D221" s="161"/>
      <c r="E221" s="6"/>
      <c r="F221" s="6"/>
      <c r="G221" s="6"/>
      <c r="I221" s="56"/>
      <c r="J221" s="57"/>
      <c r="K221" s="58"/>
      <c r="L221" s="59"/>
    </row>
    <row r="222" spans="1:12" s="160" customFormat="1" x14ac:dyDescent="0.2">
      <c r="A222" s="59"/>
      <c r="B222" s="59"/>
      <c r="C222" s="161"/>
      <c r="D222" s="161"/>
      <c r="E222" s="6"/>
      <c r="F222" s="6"/>
      <c r="G222" s="6"/>
      <c r="I222" s="56"/>
      <c r="J222" s="57"/>
      <c r="K222" s="58"/>
      <c r="L222" s="59"/>
    </row>
    <row r="223" spans="1:12" s="160" customFormat="1" x14ac:dyDescent="0.2">
      <c r="A223" s="59"/>
      <c r="B223" s="59"/>
      <c r="C223" s="161"/>
      <c r="D223" s="161"/>
      <c r="E223" s="6"/>
      <c r="F223" s="6"/>
      <c r="G223" s="6"/>
      <c r="I223" s="56"/>
      <c r="J223" s="57"/>
      <c r="K223" s="58"/>
      <c r="L223" s="59"/>
    </row>
    <row r="224" spans="1:12" s="160" customFormat="1" x14ac:dyDescent="0.2">
      <c r="A224" s="59"/>
      <c r="B224" s="59"/>
      <c r="C224" s="161"/>
      <c r="D224" s="161"/>
      <c r="E224" s="6"/>
      <c r="F224" s="6"/>
      <c r="G224" s="6"/>
      <c r="I224" s="56"/>
      <c r="J224" s="57"/>
      <c r="K224" s="58"/>
      <c r="L224" s="59"/>
    </row>
    <row r="225" spans="1:12" s="160" customFormat="1" x14ac:dyDescent="0.2">
      <c r="A225" s="59"/>
      <c r="B225" s="59"/>
      <c r="C225" s="161"/>
      <c r="D225" s="161"/>
      <c r="E225" s="6"/>
      <c r="F225" s="6"/>
      <c r="G225" s="6"/>
      <c r="I225" s="56"/>
      <c r="J225" s="57"/>
      <c r="K225" s="58"/>
      <c r="L225" s="59"/>
    </row>
    <row r="226" spans="1:12" s="160" customFormat="1" x14ac:dyDescent="0.2">
      <c r="A226" s="59"/>
      <c r="B226" s="59"/>
      <c r="C226" s="161"/>
      <c r="D226" s="161"/>
      <c r="E226" s="6"/>
      <c r="F226" s="6"/>
      <c r="G226" s="6"/>
      <c r="I226" s="56"/>
      <c r="J226" s="57"/>
      <c r="K226" s="58"/>
      <c r="L226" s="59"/>
    </row>
    <row r="227" spans="1:12" s="160" customFormat="1" x14ac:dyDescent="0.2">
      <c r="A227" s="59"/>
      <c r="B227" s="59"/>
      <c r="C227" s="161"/>
      <c r="D227" s="161"/>
      <c r="E227" s="6"/>
      <c r="F227" s="6"/>
      <c r="G227" s="6"/>
      <c r="I227" s="56"/>
      <c r="J227" s="57"/>
      <c r="K227" s="58"/>
      <c r="L227" s="59"/>
    </row>
    <row r="228" spans="1:12" s="160" customFormat="1" x14ac:dyDescent="0.2">
      <c r="A228" s="59"/>
      <c r="B228" s="59"/>
      <c r="C228" s="161"/>
      <c r="D228" s="161"/>
      <c r="E228" s="6"/>
      <c r="F228" s="6"/>
      <c r="G228" s="6"/>
      <c r="I228" s="56"/>
      <c r="J228" s="57"/>
      <c r="K228" s="58"/>
      <c r="L228" s="59"/>
    </row>
    <row r="229" spans="1:12" s="160" customFormat="1" x14ac:dyDescent="0.2">
      <c r="A229" s="59"/>
      <c r="B229" s="59"/>
      <c r="C229" s="161"/>
      <c r="D229" s="161"/>
      <c r="E229" s="6"/>
      <c r="F229" s="6"/>
      <c r="G229" s="6"/>
      <c r="I229" s="56"/>
      <c r="J229" s="57"/>
      <c r="K229" s="58"/>
      <c r="L229" s="59"/>
    </row>
    <row r="230" spans="1:12" s="160" customFormat="1" x14ac:dyDescent="0.2">
      <c r="A230" s="59"/>
      <c r="B230" s="59"/>
      <c r="C230" s="161"/>
      <c r="D230" s="161"/>
      <c r="E230" s="6"/>
      <c r="F230" s="6"/>
      <c r="G230" s="6"/>
      <c r="I230" s="56"/>
      <c r="J230" s="57"/>
      <c r="K230" s="58"/>
      <c r="L230" s="59"/>
    </row>
    <row r="231" spans="1:12" s="160" customFormat="1" x14ac:dyDescent="0.2">
      <c r="A231" s="59"/>
      <c r="B231" s="59"/>
      <c r="C231" s="161"/>
      <c r="D231" s="161"/>
      <c r="E231" s="6"/>
      <c r="F231" s="6"/>
      <c r="G231" s="6"/>
      <c r="I231" s="56"/>
      <c r="J231" s="57"/>
      <c r="K231" s="58"/>
      <c r="L231" s="59"/>
    </row>
    <row r="232" spans="1:12" s="160" customFormat="1" x14ac:dyDescent="0.2">
      <c r="A232" s="59"/>
      <c r="B232" s="59"/>
      <c r="C232" s="161"/>
      <c r="D232" s="161"/>
      <c r="E232" s="6"/>
      <c r="F232" s="6"/>
      <c r="G232" s="6"/>
      <c r="I232" s="56"/>
      <c r="J232" s="57"/>
      <c r="K232" s="58"/>
      <c r="L232" s="59"/>
    </row>
    <row r="233" spans="1:12" s="160" customFormat="1" x14ac:dyDescent="0.2">
      <c r="A233" s="59"/>
      <c r="B233" s="59"/>
      <c r="C233" s="161"/>
      <c r="D233" s="161"/>
      <c r="E233" s="6"/>
      <c r="F233" s="6"/>
      <c r="G233" s="6"/>
      <c r="I233" s="56"/>
      <c r="J233" s="57"/>
      <c r="K233" s="58"/>
      <c r="L233" s="59"/>
    </row>
    <row r="234" spans="1:12" s="160" customFormat="1" x14ac:dyDescent="0.2">
      <c r="A234" s="59"/>
      <c r="B234" s="59"/>
      <c r="C234" s="161"/>
      <c r="D234" s="161"/>
      <c r="E234" s="6"/>
      <c r="F234" s="6"/>
      <c r="G234" s="6"/>
      <c r="I234" s="56"/>
      <c r="J234" s="57"/>
      <c r="K234" s="58"/>
      <c r="L234" s="59"/>
    </row>
    <row r="235" spans="1:12" s="160" customFormat="1" x14ac:dyDescent="0.2">
      <c r="A235" s="59"/>
      <c r="B235" s="59"/>
      <c r="C235" s="161"/>
      <c r="D235" s="161"/>
      <c r="E235" s="6"/>
      <c r="F235" s="6"/>
      <c r="G235" s="6"/>
      <c r="I235" s="56"/>
      <c r="J235" s="57"/>
      <c r="K235" s="58"/>
      <c r="L235" s="59"/>
    </row>
    <row r="236" spans="1:12" s="160" customFormat="1" x14ac:dyDescent="0.2">
      <c r="A236" s="59"/>
      <c r="B236" s="59"/>
      <c r="C236" s="161"/>
      <c r="D236" s="161"/>
      <c r="E236" s="6"/>
      <c r="F236" s="6"/>
      <c r="G236" s="6"/>
      <c r="I236" s="56"/>
      <c r="J236" s="57"/>
      <c r="K236" s="58"/>
      <c r="L236" s="59"/>
    </row>
    <row r="237" spans="1:12" s="160" customFormat="1" x14ac:dyDescent="0.2">
      <c r="A237" s="59"/>
      <c r="B237" s="59"/>
      <c r="C237" s="161"/>
      <c r="D237" s="161"/>
      <c r="E237" s="6"/>
      <c r="F237" s="6"/>
      <c r="G237" s="6"/>
      <c r="I237" s="56"/>
      <c r="J237" s="57"/>
      <c r="K237" s="58"/>
      <c r="L237" s="59"/>
    </row>
    <row r="238" spans="1:12" s="160" customFormat="1" x14ac:dyDescent="0.2">
      <c r="A238" s="59"/>
      <c r="B238" s="59"/>
      <c r="C238" s="161"/>
      <c r="D238" s="161"/>
      <c r="E238" s="6"/>
      <c r="F238" s="6"/>
      <c r="G238" s="6"/>
      <c r="I238" s="56"/>
      <c r="J238" s="57"/>
      <c r="K238" s="58"/>
      <c r="L238" s="59"/>
    </row>
    <row r="239" spans="1:12" s="160" customFormat="1" x14ac:dyDescent="0.2">
      <c r="A239" s="59"/>
      <c r="B239" s="59"/>
      <c r="C239" s="161"/>
      <c r="D239" s="161"/>
      <c r="E239" s="6"/>
      <c r="F239" s="6"/>
      <c r="G239" s="6"/>
      <c r="I239" s="56"/>
      <c r="J239" s="57"/>
      <c r="K239" s="58"/>
      <c r="L239" s="59"/>
    </row>
    <row r="240" spans="1:12" s="160" customFormat="1" x14ac:dyDescent="0.2">
      <c r="A240" s="59"/>
      <c r="B240" s="59"/>
      <c r="C240" s="161"/>
      <c r="D240" s="161"/>
      <c r="E240" s="6"/>
      <c r="F240" s="6"/>
      <c r="G240" s="6"/>
      <c r="I240" s="56"/>
      <c r="J240" s="57"/>
      <c r="K240" s="58"/>
      <c r="L240" s="59"/>
    </row>
    <row r="241" spans="1:12" s="160" customFormat="1" x14ac:dyDescent="0.2">
      <c r="A241" s="59"/>
      <c r="B241" s="59"/>
      <c r="C241" s="161"/>
      <c r="D241" s="161"/>
      <c r="E241" s="6"/>
      <c r="F241" s="6"/>
      <c r="G241" s="6"/>
      <c r="I241" s="56"/>
      <c r="J241" s="57"/>
      <c r="K241" s="58"/>
      <c r="L241" s="59"/>
    </row>
    <row r="242" spans="1:12" s="160" customFormat="1" x14ac:dyDescent="0.2">
      <c r="A242" s="59"/>
      <c r="B242" s="59"/>
      <c r="C242" s="161"/>
      <c r="D242" s="161"/>
      <c r="E242" s="6"/>
      <c r="F242" s="6"/>
      <c r="G242" s="6"/>
      <c r="I242" s="56"/>
      <c r="J242" s="57"/>
      <c r="K242" s="58"/>
      <c r="L242" s="59"/>
    </row>
    <row r="243" spans="1:12" s="160" customFormat="1" x14ac:dyDescent="0.2">
      <c r="A243" s="59"/>
      <c r="B243" s="59"/>
      <c r="C243" s="161"/>
      <c r="D243" s="161"/>
      <c r="E243" s="6"/>
      <c r="F243" s="6"/>
      <c r="G243" s="6"/>
      <c r="I243" s="56"/>
      <c r="J243" s="57"/>
      <c r="K243" s="58"/>
      <c r="L243" s="59"/>
    </row>
    <row r="244" spans="1:12" s="160" customFormat="1" x14ac:dyDescent="0.2">
      <c r="A244" s="59"/>
      <c r="B244" s="59"/>
      <c r="C244" s="161"/>
      <c r="D244" s="161"/>
      <c r="E244" s="6"/>
      <c r="F244" s="6"/>
      <c r="G244" s="6"/>
      <c r="I244" s="56"/>
      <c r="J244" s="57"/>
      <c r="K244" s="58"/>
      <c r="L244" s="59"/>
    </row>
    <row r="245" spans="1:12" s="160" customFormat="1" x14ac:dyDescent="0.2">
      <c r="A245" s="59"/>
      <c r="B245" s="59"/>
      <c r="C245" s="161"/>
      <c r="D245" s="161"/>
      <c r="E245" s="6"/>
      <c r="F245" s="6"/>
      <c r="G245" s="6"/>
      <c r="I245" s="56"/>
      <c r="J245" s="57"/>
      <c r="K245" s="58"/>
      <c r="L245" s="59"/>
    </row>
    <row r="246" spans="1:12" s="160" customFormat="1" x14ac:dyDescent="0.2">
      <c r="A246" s="59"/>
      <c r="B246" s="59"/>
      <c r="C246" s="161"/>
      <c r="D246" s="161"/>
      <c r="E246" s="6"/>
      <c r="F246" s="6"/>
      <c r="G246" s="6"/>
      <c r="I246" s="56"/>
      <c r="J246" s="57"/>
      <c r="K246" s="58"/>
      <c r="L246" s="59"/>
    </row>
    <row r="247" spans="1:12" s="160" customFormat="1" x14ac:dyDescent="0.2">
      <c r="A247" s="59"/>
      <c r="B247" s="59"/>
      <c r="C247" s="161"/>
      <c r="D247" s="161"/>
      <c r="E247" s="6"/>
      <c r="F247" s="6"/>
      <c r="G247" s="6"/>
      <c r="I247" s="56"/>
      <c r="J247" s="57"/>
      <c r="K247" s="58"/>
      <c r="L247" s="59"/>
    </row>
    <row r="248" spans="1:12" s="160" customFormat="1" x14ac:dyDescent="0.2">
      <c r="A248" s="59"/>
      <c r="B248" s="59"/>
      <c r="C248" s="161"/>
      <c r="D248" s="161"/>
      <c r="E248" s="6"/>
      <c r="F248" s="6"/>
      <c r="G248" s="6"/>
      <c r="I248" s="56"/>
      <c r="J248" s="57"/>
      <c r="K248" s="58"/>
      <c r="L248" s="59"/>
    </row>
    <row r="249" spans="1:12" s="160" customFormat="1" x14ac:dyDescent="0.2">
      <c r="A249" s="59"/>
      <c r="B249" s="59"/>
      <c r="C249" s="161"/>
      <c r="D249" s="161"/>
      <c r="E249" s="6"/>
      <c r="F249" s="6"/>
      <c r="G249" s="6"/>
      <c r="I249" s="56"/>
      <c r="J249" s="57"/>
      <c r="K249" s="58"/>
      <c r="L249" s="59"/>
    </row>
    <row r="250" spans="1:12" s="160" customFormat="1" x14ac:dyDescent="0.2">
      <c r="A250" s="59"/>
      <c r="B250" s="59"/>
      <c r="C250" s="161"/>
      <c r="D250" s="161"/>
      <c r="E250" s="6"/>
      <c r="F250" s="6"/>
      <c r="G250" s="6"/>
      <c r="I250" s="56"/>
      <c r="J250" s="57"/>
      <c r="K250" s="58"/>
      <c r="L250" s="59"/>
    </row>
    <row r="251" spans="1:12" s="160" customFormat="1" x14ac:dyDescent="0.2">
      <c r="A251" s="59"/>
      <c r="B251" s="59"/>
      <c r="C251" s="161"/>
      <c r="D251" s="161"/>
      <c r="E251" s="6"/>
      <c r="F251" s="6"/>
      <c r="G251" s="6"/>
      <c r="I251" s="56"/>
      <c r="J251" s="57"/>
      <c r="K251" s="58"/>
      <c r="L251" s="59"/>
    </row>
    <row r="252" spans="1:12" s="160" customFormat="1" x14ac:dyDescent="0.2">
      <c r="A252" s="59"/>
      <c r="B252" s="59"/>
      <c r="C252" s="161"/>
      <c r="D252" s="161"/>
      <c r="E252" s="6"/>
      <c r="F252" s="6"/>
      <c r="G252" s="6"/>
      <c r="I252" s="56"/>
      <c r="J252" s="57"/>
      <c r="K252" s="58"/>
      <c r="L252" s="59"/>
    </row>
    <row r="253" spans="1:12" s="160" customFormat="1" x14ac:dyDescent="0.2">
      <c r="A253" s="59"/>
      <c r="B253" s="59"/>
      <c r="C253" s="161"/>
      <c r="D253" s="161"/>
      <c r="E253" s="6"/>
      <c r="F253" s="6"/>
      <c r="G253" s="6"/>
      <c r="I253" s="56"/>
      <c r="J253" s="57"/>
      <c r="K253" s="58"/>
      <c r="L253" s="59"/>
    </row>
    <row r="254" spans="1:12" s="160" customFormat="1" x14ac:dyDescent="0.2">
      <c r="A254" s="59"/>
      <c r="B254" s="59"/>
      <c r="C254" s="161"/>
      <c r="D254" s="161"/>
      <c r="E254" s="6"/>
      <c r="F254" s="6"/>
      <c r="G254" s="6"/>
      <c r="I254" s="56"/>
      <c r="J254" s="57"/>
      <c r="K254" s="58"/>
      <c r="L254" s="59"/>
    </row>
    <row r="255" spans="1:12" s="160" customFormat="1" x14ac:dyDescent="0.2">
      <c r="A255" s="59"/>
      <c r="B255" s="59"/>
      <c r="C255" s="161"/>
      <c r="D255" s="161"/>
      <c r="E255" s="6"/>
      <c r="F255" s="6"/>
      <c r="G255" s="6"/>
      <c r="I255" s="56"/>
      <c r="J255" s="57"/>
      <c r="K255" s="58"/>
      <c r="L255" s="59"/>
    </row>
    <row r="256" spans="1:12" s="160" customFormat="1" x14ac:dyDescent="0.2">
      <c r="A256" s="59"/>
      <c r="B256" s="59"/>
      <c r="C256" s="161"/>
      <c r="D256" s="161"/>
      <c r="E256" s="6"/>
      <c r="F256" s="6"/>
      <c r="G256" s="6"/>
      <c r="I256" s="56"/>
      <c r="J256" s="57"/>
      <c r="K256" s="58"/>
      <c r="L256" s="59"/>
    </row>
    <row r="257" spans="1:12" s="160" customFormat="1" x14ac:dyDescent="0.2">
      <c r="A257" s="59"/>
      <c r="B257" s="59"/>
      <c r="C257" s="161"/>
      <c r="D257" s="161"/>
      <c r="E257" s="6"/>
      <c r="F257" s="6"/>
      <c r="G257" s="6"/>
      <c r="I257" s="56"/>
      <c r="J257" s="57"/>
      <c r="K257" s="58"/>
      <c r="L257" s="59"/>
    </row>
    <row r="258" spans="1:12" s="160" customFormat="1" x14ac:dyDescent="0.2">
      <c r="A258" s="59"/>
      <c r="B258" s="59"/>
      <c r="C258" s="161"/>
      <c r="D258" s="161"/>
      <c r="E258" s="6"/>
      <c r="F258" s="6"/>
      <c r="G258" s="6"/>
      <c r="I258" s="56"/>
      <c r="J258" s="57"/>
      <c r="K258" s="58"/>
      <c r="L258" s="59"/>
    </row>
    <row r="259" spans="1:12" s="160" customFormat="1" x14ac:dyDescent="0.2">
      <c r="A259" s="59"/>
      <c r="B259" s="59"/>
      <c r="C259" s="161"/>
      <c r="D259" s="161"/>
      <c r="E259" s="6"/>
      <c r="F259" s="6"/>
      <c r="G259" s="6"/>
      <c r="I259" s="56"/>
      <c r="J259" s="57"/>
      <c r="K259" s="58"/>
      <c r="L259" s="59"/>
    </row>
    <row r="260" spans="1:12" s="160" customFormat="1" x14ac:dyDescent="0.2">
      <c r="A260" s="59"/>
      <c r="B260" s="59"/>
      <c r="C260" s="161"/>
      <c r="D260" s="161"/>
      <c r="E260" s="6"/>
      <c r="F260" s="6"/>
      <c r="G260" s="6"/>
      <c r="I260" s="56"/>
      <c r="J260" s="57"/>
      <c r="K260" s="58"/>
      <c r="L260" s="59"/>
    </row>
    <row r="261" spans="1:12" s="160" customFormat="1" x14ac:dyDescent="0.2">
      <c r="A261" s="59"/>
      <c r="B261" s="59"/>
      <c r="C261" s="161"/>
      <c r="D261" s="161"/>
      <c r="E261" s="6"/>
      <c r="F261" s="6"/>
      <c r="G261" s="6"/>
      <c r="I261" s="56"/>
      <c r="J261" s="57"/>
      <c r="K261" s="58"/>
      <c r="L261" s="59"/>
    </row>
    <row r="262" spans="1:12" s="160" customFormat="1" x14ac:dyDescent="0.2">
      <c r="A262" s="59"/>
      <c r="B262" s="59"/>
      <c r="C262" s="161"/>
      <c r="D262" s="161"/>
      <c r="E262" s="6"/>
      <c r="F262" s="6"/>
      <c r="G262" s="6"/>
      <c r="I262" s="56"/>
      <c r="J262" s="57"/>
      <c r="K262" s="58"/>
      <c r="L262" s="59"/>
    </row>
    <row r="263" spans="1:12" s="160" customFormat="1" x14ac:dyDescent="0.2">
      <c r="A263" s="59"/>
      <c r="B263" s="59"/>
      <c r="C263" s="161"/>
      <c r="D263" s="161"/>
      <c r="E263" s="6"/>
      <c r="F263" s="6"/>
      <c r="G263" s="6"/>
      <c r="I263" s="56"/>
      <c r="J263" s="57"/>
      <c r="K263" s="58"/>
      <c r="L263" s="59"/>
    </row>
    <row r="264" spans="1:12" s="160" customFormat="1" x14ac:dyDescent="0.2">
      <c r="A264" s="59"/>
      <c r="B264" s="59"/>
      <c r="C264" s="161"/>
      <c r="D264" s="161"/>
      <c r="E264" s="6"/>
      <c r="F264" s="6"/>
      <c r="G264" s="6"/>
      <c r="I264" s="56"/>
      <c r="J264" s="57"/>
      <c r="K264" s="58"/>
      <c r="L264" s="59"/>
    </row>
    <row r="265" spans="1:12" s="160" customFormat="1" x14ac:dyDescent="0.2">
      <c r="A265" s="59"/>
      <c r="B265" s="59"/>
      <c r="C265" s="161"/>
      <c r="D265" s="161"/>
      <c r="E265" s="6"/>
      <c r="F265" s="6"/>
      <c r="G265" s="6"/>
      <c r="I265" s="56"/>
      <c r="J265" s="57"/>
      <c r="K265" s="58"/>
      <c r="L265" s="59"/>
    </row>
    <row r="266" spans="1:12" s="160" customFormat="1" x14ac:dyDescent="0.2">
      <c r="A266" s="59"/>
      <c r="B266" s="59"/>
      <c r="C266" s="161"/>
      <c r="D266" s="161"/>
      <c r="E266" s="6"/>
      <c r="F266" s="6"/>
      <c r="G266" s="6"/>
      <c r="I266" s="56"/>
      <c r="J266" s="57"/>
      <c r="K266" s="58"/>
      <c r="L266" s="59"/>
    </row>
  </sheetData>
  <protectedRanges>
    <protectedRange sqref="E20:G23" name="Range1"/>
    <protectedRange sqref="E25:G27" name="Range2"/>
    <protectedRange sqref="E29:G35" name="Range3"/>
    <protectedRange sqref="E37:G37" name="Range4"/>
    <protectedRange sqref="E43:G43 G46:G53 G56:G60 G79:G81 G84:G86 G89:G99" name="Range5"/>
    <protectedRange sqref="E46:F48" name="Range6"/>
    <protectedRange sqref="E49:F53" name="Range7"/>
    <protectedRange sqref="E56:F60" name="Range8"/>
    <protectedRange sqref="E65:G69" name="Range9"/>
    <protectedRange sqref="E71:G75" name="Range10"/>
    <protectedRange sqref="E79:F81" name="Range11"/>
    <protectedRange sqref="E84:F86 E89:F99" name="Range12"/>
    <protectedRange sqref="E103:G107" name="Range14"/>
    <protectedRange sqref="B9:D9" name="Range15"/>
    <protectedRange sqref="E4:L7 E135:L137" name="Range16_1"/>
    <protectedRange sqref="C85:D86" name="Plage34"/>
    <protectedRange sqref="C85:D86" name="Plage23_1"/>
    <protectedRange sqref="A172:B176 E172:H176" name="Plage16_1_1_1"/>
    <protectedRange sqref="G141:G142 G150:G152 G157:G158 G160:G162 G166:G169 G146:G147 D141:D142 B141:C169 E141:F169 D146:D147 D150:D152 D157:D158 D160:D162 D166:D169" name="Plage8_1_1_1"/>
    <protectedRange sqref="C172:D176" name="Plage15_1_1_1_1"/>
  </protectedRanges>
  <mergeCells count="122">
    <mergeCell ref="E169:F169"/>
    <mergeCell ref="A170:B170"/>
    <mergeCell ref="I170:J170"/>
    <mergeCell ref="D164:G164"/>
    <mergeCell ref="I164:J164"/>
    <mergeCell ref="D165:G165"/>
    <mergeCell ref="I165:J165"/>
    <mergeCell ref="E166:F166"/>
    <mergeCell ref="D163:G163"/>
    <mergeCell ref="I163:J163"/>
    <mergeCell ref="D168:G168"/>
    <mergeCell ref="I168:J168"/>
    <mergeCell ref="D155:G155"/>
    <mergeCell ref="I155:J155"/>
    <mergeCell ref="D156:G156"/>
    <mergeCell ref="I156:J156"/>
    <mergeCell ref="E157:F157"/>
    <mergeCell ref="E158:F158"/>
    <mergeCell ref="E167:F167"/>
    <mergeCell ref="D159:G159"/>
    <mergeCell ref="I159:J159"/>
    <mergeCell ref="E160:F160"/>
    <mergeCell ref="E161:F161"/>
    <mergeCell ref="E162:F162"/>
    <mergeCell ref="D149:G149"/>
    <mergeCell ref="I149:J149"/>
    <mergeCell ref="E150:F150"/>
    <mergeCell ref="E151:F151"/>
    <mergeCell ref="E152:F152"/>
    <mergeCell ref="D153:G153"/>
    <mergeCell ref="I153:J153"/>
    <mergeCell ref="D154:G154"/>
    <mergeCell ref="I154:J154"/>
    <mergeCell ref="D143:G143"/>
    <mergeCell ref="I143:J143"/>
    <mergeCell ref="D144:G144"/>
    <mergeCell ref="I144:J144"/>
    <mergeCell ref="D145:G145"/>
    <mergeCell ref="I145:J145"/>
    <mergeCell ref="E146:F146"/>
    <mergeCell ref="E147:F147"/>
    <mergeCell ref="D148:G148"/>
    <mergeCell ref="I148:J148"/>
    <mergeCell ref="A135:D135"/>
    <mergeCell ref="E135:L135"/>
    <mergeCell ref="A137:D137"/>
    <mergeCell ref="E137:L137"/>
    <mergeCell ref="A139:L139"/>
    <mergeCell ref="A140:C140"/>
    <mergeCell ref="D140:G140"/>
    <mergeCell ref="I140:J140"/>
    <mergeCell ref="E141:F141"/>
    <mergeCell ref="C105:D105"/>
    <mergeCell ref="C106:D106"/>
    <mergeCell ref="C107:D107"/>
    <mergeCell ref="A109:F109"/>
    <mergeCell ref="K109:L109"/>
    <mergeCell ref="A110:F110"/>
    <mergeCell ref="A111:F111"/>
    <mergeCell ref="K111:L111"/>
    <mergeCell ref="A133:L133"/>
    <mergeCell ref="C95:D95"/>
    <mergeCell ref="C96:D96"/>
    <mergeCell ref="C97:D97"/>
    <mergeCell ref="C98:D98"/>
    <mergeCell ref="C99:D99"/>
    <mergeCell ref="C101:D101"/>
    <mergeCell ref="C102:E102"/>
    <mergeCell ref="C103:D103"/>
    <mergeCell ref="C104:D104"/>
    <mergeCell ref="C85:D85"/>
    <mergeCell ref="C86:D86"/>
    <mergeCell ref="C88:F88"/>
    <mergeCell ref="C89:D89"/>
    <mergeCell ref="C90:D90"/>
    <mergeCell ref="C91:D91"/>
    <mergeCell ref="C92:D92"/>
    <mergeCell ref="C93:D93"/>
    <mergeCell ref="C94:D94"/>
    <mergeCell ref="C53:D53"/>
    <mergeCell ref="C54:D54"/>
    <mergeCell ref="C56:D56"/>
    <mergeCell ref="C57:D57"/>
    <mergeCell ref="C58:D58"/>
    <mergeCell ref="C59:D59"/>
    <mergeCell ref="C60:D60"/>
    <mergeCell ref="C83:I83"/>
    <mergeCell ref="C84:D84"/>
    <mergeCell ref="C47:D47"/>
    <mergeCell ref="C48:D48"/>
    <mergeCell ref="C49:D49"/>
    <mergeCell ref="C43:D43"/>
    <mergeCell ref="C35:D35"/>
    <mergeCell ref="C31:D31"/>
    <mergeCell ref="C32:D32"/>
    <mergeCell ref="C51:D51"/>
    <mergeCell ref="C52:D52"/>
    <mergeCell ref="C33:D33"/>
    <mergeCell ref="C34:D34"/>
    <mergeCell ref="C29:D29"/>
    <mergeCell ref="C30:D30"/>
    <mergeCell ref="A14:L14"/>
    <mergeCell ref="F16:G16"/>
    <mergeCell ref="C20:D20"/>
    <mergeCell ref="C21:D21"/>
    <mergeCell ref="C22:D22"/>
    <mergeCell ref="A1:L1"/>
    <mergeCell ref="A2:L2"/>
    <mergeCell ref="A4:D4"/>
    <mergeCell ref="E4:L4"/>
    <mergeCell ref="A6:D6"/>
    <mergeCell ref="E6:L6"/>
    <mergeCell ref="A8:B8"/>
    <mergeCell ref="C23:D23"/>
    <mergeCell ref="C25:D25"/>
    <mergeCell ref="C26:D26"/>
    <mergeCell ref="F8:L9"/>
    <mergeCell ref="A10:C10"/>
    <mergeCell ref="F10:L10"/>
    <mergeCell ref="A12:L12"/>
    <mergeCell ref="A13:L13"/>
    <mergeCell ref="C27:D27"/>
  </mergeCells>
  <phoneticPr fontId="2" type="noConversion"/>
  <dataValidations count="2">
    <dataValidation type="list" allowBlank="1" showInputMessage="1" showErrorMessage="1" sqref="C9:D9" xr:uid="{00000000-0002-0000-0000-000000000000}">
      <formula1>$C$113:$C$130</formula1>
    </dataValidation>
    <dataValidation type="list" allowBlank="1" showInputMessage="1" showErrorMessage="1" sqref="G43 G84:G86 G46:G53 G79:G81 G56:G60 G89:G99" xr:uid="{00000000-0002-0000-0000-000001000000}">
      <formula1>$A$114:$A$116</formula1>
    </dataValidation>
  </dataValidations>
  <hyperlinks>
    <hyperlink ref="F10" r:id="rId1" xr:uid="{00000000-0004-0000-0000-000000000000}"/>
  </hyperlinks>
  <pageMargins left="0.74803149606299213" right="0.74803149606299213" top="0.98425196850393704" bottom="0.98425196850393704" header="0.51181102362204722" footer="0.51181102362204722"/>
  <pageSetup paperSize="9" orientation="portrait" r:id="rId2"/>
  <headerFooter alignWithMargins="0">
    <oddHeader>&amp;C&amp;"Arial,Gras"MEDIA Development - call for proposals 31/2012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0"/>
  </sheetPr>
  <dimension ref="A1:I27"/>
  <sheetViews>
    <sheetView topLeftCell="A16" workbookViewId="0">
      <selection activeCell="F41" sqref="F41"/>
    </sheetView>
  </sheetViews>
  <sheetFormatPr defaultRowHeight="12.75" x14ac:dyDescent="0.2"/>
  <cols>
    <col min="1" max="16384" width="9.140625" style="52"/>
  </cols>
  <sheetData>
    <row r="1" spans="1:9" ht="19.5" customHeight="1" x14ac:dyDescent="0.2">
      <c r="A1" s="334" t="s">
        <v>135</v>
      </c>
      <c r="B1" s="334"/>
      <c r="C1" s="334"/>
      <c r="D1" s="334"/>
      <c r="E1" s="334"/>
      <c r="F1" s="334"/>
      <c r="G1" s="334"/>
      <c r="H1" s="334"/>
      <c r="I1" s="334"/>
    </row>
    <row r="4" spans="1:9" ht="27.75" customHeight="1" x14ac:dyDescent="0.2">
      <c r="A4" s="335" t="s">
        <v>136</v>
      </c>
      <c r="B4" s="335"/>
      <c r="C4" s="335"/>
      <c r="D4" s="335"/>
      <c r="E4" s="335"/>
      <c r="F4" s="335"/>
      <c r="G4" s="335"/>
      <c r="H4" s="335"/>
      <c r="I4" s="335"/>
    </row>
    <row r="5" spans="1:9" ht="11.25" customHeight="1" x14ac:dyDescent="0.2">
      <c r="A5" s="54"/>
      <c r="B5" s="54"/>
      <c r="C5" s="54"/>
      <c r="D5" s="54"/>
      <c r="E5" s="54"/>
      <c r="F5" s="54"/>
      <c r="G5" s="54"/>
      <c r="H5" s="54"/>
      <c r="I5" s="54"/>
    </row>
    <row r="6" spans="1:9" x14ac:dyDescent="0.2">
      <c r="A6" s="336" t="s">
        <v>137</v>
      </c>
      <c r="B6" s="336"/>
      <c r="C6" s="336"/>
      <c r="D6" s="336"/>
      <c r="E6" s="336"/>
      <c r="F6" s="336"/>
      <c r="G6" s="336"/>
      <c r="H6" s="336"/>
      <c r="I6" s="336"/>
    </row>
    <row r="7" spans="1:9" x14ac:dyDescent="0.2">
      <c r="A7" s="336" t="s">
        <v>124</v>
      </c>
      <c r="B7" s="336"/>
      <c r="C7" s="336"/>
      <c r="D7" s="336"/>
      <c r="E7" s="336"/>
      <c r="F7" s="336"/>
      <c r="G7" s="336"/>
      <c r="H7" s="336"/>
      <c r="I7" s="336"/>
    </row>
    <row r="8" spans="1:9" x14ac:dyDescent="0.2">
      <c r="A8" s="336" t="s">
        <v>125</v>
      </c>
      <c r="B8" s="336"/>
      <c r="C8" s="336"/>
      <c r="D8" s="336"/>
      <c r="E8" s="336"/>
      <c r="F8" s="336"/>
      <c r="G8" s="336"/>
      <c r="H8" s="336"/>
      <c r="I8" s="336"/>
    </row>
    <row r="9" spans="1:9" x14ac:dyDescent="0.2">
      <c r="A9" s="336" t="s">
        <v>126</v>
      </c>
      <c r="B9" s="336"/>
      <c r="C9" s="336"/>
      <c r="D9" s="336"/>
      <c r="E9" s="336"/>
      <c r="F9" s="336"/>
      <c r="G9" s="336"/>
      <c r="H9" s="336"/>
      <c r="I9" s="336"/>
    </row>
    <row r="10" spans="1:9" x14ac:dyDescent="0.2">
      <c r="A10" s="336"/>
      <c r="B10" s="336"/>
      <c r="C10" s="336"/>
      <c r="D10" s="336"/>
      <c r="E10" s="336"/>
      <c r="F10" s="336"/>
      <c r="G10" s="336"/>
      <c r="H10" s="336"/>
      <c r="I10" s="336"/>
    </row>
    <row r="11" spans="1:9" ht="27.75" customHeight="1" x14ac:dyDescent="0.2">
      <c r="A11" s="336" t="s">
        <v>138</v>
      </c>
      <c r="B11" s="336"/>
      <c r="C11" s="336"/>
      <c r="D11" s="336"/>
      <c r="E11" s="336"/>
      <c r="F11" s="336"/>
      <c r="G11" s="336"/>
      <c r="H11" s="336"/>
      <c r="I11" s="336"/>
    </row>
    <row r="12" spans="1:9" x14ac:dyDescent="0.2">
      <c r="A12" s="336"/>
      <c r="B12" s="336"/>
      <c r="C12" s="336"/>
      <c r="D12" s="336"/>
      <c r="E12" s="336"/>
      <c r="F12" s="336"/>
      <c r="G12" s="336"/>
      <c r="H12" s="336"/>
      <c r="I12" s="336"/>
    </row>
    <row r="13" spans="1:9" x14ac:dyDescent="0.2">
      <c r="A13" s="337" t="s">
        <v>127</v>
      </c>
      <c r="B13" s="336"/>
      <c r="C13" s="336"/>
      <c r="D13" s="336"/>
      <c r="E13" s="336"/>
      <c r="F13" s="336"/>
      <c r="G13" s="336"/>
      <c r="H13" s="336"/>
      <c r="I13" s="336"/>
    </row>
    <row r="14" spans="1:9" ht="29.25" customHeight="1" x14ac:dyDescent="0.2">
      <c r="A14" s="336" t="s">
        <v>128</v>
      </c>
      <c r="B14" s="336"/>
      <c r="C14" s="336"/>
      <c r="D14" s="336"/>
      <c r="E14" s="336"/>
      <c r="F14" s="336"/>
      <c r="G14" s="336"/>
      <c r="H14" s="336"/>
      <c r="I14" s="336"/>
    </row>
    <row r="15" spans="1:9" ht="12" customHeight="1" x14ac:dyDescent="0.2">
      <c r="A15" s="53"/>
      <c r="B15" s="53"/>
      <c r="C15" s="53"/>
      <c r="D15" s="53"/>
      <c r="E15" s="53"/>
      <c r="F15" s="53"/>
      <c r="G15" s="53"/>
      <c r="H15" s="53"/>
      <c r="I15" s="53"/>
    </row>
    <row r="16" spans="1:9" x14ac:dyDescent="0.2">
      <c r="A16" s="337" t="s">
        <v>129</v>
      </c>
      <c r="B16" s="336"/>
      <c r="C16" s="336"/>
      <c r="D16" s="336"/>
      <c r="E16" s="336"/>
      <c r="F16" s="336"/>
      <c r="G16" s="336"/>
      <c r="H16" s="336"/>
      <c r="I16" s="336"/>
    </row>
    <row r="17" spans="1:9" ht="27.75" customHeight="1" x14ac:dyDescent="0.2">
      <c r="A17" s="336" t="s">
        <v>130</v>
      </c>
      <c r="B17" s="336"/>
      <c r="C17" s="336"/>
      <c r="D17" s="336"/>
      <c r="E17" s="336"/>
      <c r="F17" s="336"/>
      <c r="G17" s="336"/>
      <c r="H17" s="336"/>
      <c r="I17" s="336"/>
    </row>
    <row r="18" spans="1:9" ht="12.75" customHeight="1" x14ac:dyDescent="0.2">
      <c r="A18" s="53"/>
      <c r="B18" s="53"/>
      <c r="C18" s="53"/>
      <c r="D18" s="53"/>
      <c r="E18" s="53"/>
      <c r="F18" s="53"/>
      <c r="G18" s="53"/>
      <c r="H18" s="53"/>
      <c r="I18" s="53"/>
    </row>
    <row r="19" spans="1:9" x14ac:dyDescent="0.2">
      <c r="A19" s="337" t="s">
        <v>131</v>
      </c>
      <c r="B19" s="336"/>
      <c r="C19" s="336"/>
      <c r="D19" s="336"/>
      <c r="E19" s="336"/>
      <c r="F19" s="336"/>
      <c r="G19" s="336"/>
      <c r="H19" s="336"/>
      <c r="I19" s="336"/>
    </row>
    <row r="20" spans="1:9" ht="27.75" customHeight="1" x14ac:dyDescent="0.2">
      <c r="A20" s="336" t="s">
        <v>132</v>
      </c>
      <c r="B20" s="336"/>
      <c r="C20" s="336"/>
      <c r="D20" s="336"/>
      <c r="E20" s="336"/>
      <c r="F20" s="336"/>
      <c r="G20" s="336"/>
      <c r="H20" s="336"/>
      <c r="I20" s="336"/>
    </row>
    <row r="21" spans="1:9" ht="9" customHeight="1" x14ac:dyDescent="0.2">
      <c r="A21" s="53"/>
      <c r="B21" s="53"/>
      <c r="C21" s="53"/>
      <c r="D21" s="53"/>
      <c r="E21" s="53"/>
      <c r="F21" s="53"/>
      <c r="G21" s="53"/>
      <c r="H21" s="53"/>
      <c r="I21" s="53"/>
    </row>
    <row r="22" spans="1:9" x14ac:dyDescent="0.2">
      <c r="A22" s="337" t="s">
        <v>133</v>
      </c>
      <c r="B22" s="336"/>
      <c r="C22" s="336"/>
      <c r="D22" s="336"/>
      <c r="E22" s="336"/>
      <c r="F22" s="336"/>
      <c r="G22" s="336"/>
      <c r="H22" s="336"/>
      <c r="I22" s="336"/>
    </row>
    <row r="23" spans="1:9" ht="40.5" customHeight="1" x14ac:dyDescent="0.2">
      <c r="A23" s="336" t="s">
        <v>134</v>
      </c>
      <c r="B23" s="336"/>
      <c r="C23" s="336"/>
      <c r="D23" s="336"/>
      <c r="E23" s="336"/>
      <c r="F23" s="336"/>
      <c r="G23" s="336"/>
      <c r="H23" s="336"/>
      <c r="I23" s="336"/>
    </row>
    <row r="24" spans="1:9" ht="40.5" customHeight="1" x14ac:dyDescent="0.2">
      <c r="A24" s="53"/>
      <c r="B24" s="53"/>
      <c r="C24" s="53"/>
      <c r="D24" s="53"/>
      <c r="E24" s="53"/>
      <c r="F24" s="53"/>
      <c r="G24" s="53"/>
      <c r="H24" s="53"/>
      <c r="I24" s="53"/>
    </row>
    <row r="25" spans="1:9" ht="42" customHeight="1" x14ac:dyDescent="0.2">
      <c r="A25" s="338" t="s">
        <v>139</v>
      </c>
      <c r="B25" s="338"/>
      <c r="C25" s="338"/>
      <c r="D25" s="338"/>
      <c r="E25" s="338"/>
      <c r="F25" s="338"/>
      <c r="G25" s="338"/>
      <c r="H25" s="338"/>
      <c r="I25" s="338"/>
    </row>
    <row r="27" spans="1:9" ht="54" customHeight="1" x14ac:dyDescent="0.2">
      <c r="A27" s="339" t="s">
        <v>140</v>
      </c>
      <c r="B27" s="339"/>
      <c r="C27" s="339"/>
      <c r="D27" s="339"/>
      <c r="E27" s="339"/>
      <c r="F27" s="339"/>
      <c r="G27" s="339"/>
      <c r="H27" s="339"/>
      <c r="I27" s="339"/>
    </row>
  </sheetData>
  <mergeCells count="19">
    <mergeCell ref="A14:I14"/>
    <mergeCell ref="A16:I16"/>
    <mergeCell ref="A23:I23"/>
    <mergeCell ref="A25:I25"/>
    <mergeCell ref="A27:I27"/>
    <mergeCell ref="A17:I17"/>
    <mergeCell ref="A19:I19"/>
    <mergeCell ref="A20:I20"/>
    <mergeCell ref="A22:I22"/>
    <mergeCell ref="A9:I9"/>
    <mergeCell ref="A10:I10"/>
    <mergeCell ref="A11:I11"/>
    <mergeCell ref="A12:I12"/>
    <mergeCell ref="A13:I13"/>
    <mergeCell ref="A1:I1"/>
    <mergeCell ref="A4:I4"/>
    <mergeCell ref="A6:I6"/>
    <mergeCell ref="A7:I7"/>
    <mergeCell ref="A8:I8"/>
  </mergeCells>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sheetPr>
  <dimension ref="A1:H32"/>
  <sheetViews>
    <sheetView workbookViewId="0">
      <selection activeCell="A4" sqref="A4:H32"/>
    </sheetView>
  </sheetViews>
  <sheetFormatPr defaultRowHeight="12.75" x14ac:dyDescent="0.2"/>
  <sheetData>
    <row r="1" spans="1:8" ht="14.25" x14ac:dyDescent="0.2">
      <c r="A1" s="212" t="s">
        <v>183</v>
      </c>
    </row>
    <row r="2" spans="1:8" x14ac:dyDescent="0.2">
      <c r="A2" s="213"/>
      <c r="B2" s="214"/>
      <c r="C2" s="214"/>
      <c r="D2" s="214"/>
      <c r="E2" s="214"/>
      <c r="F2" s="214"/>
      <c r="G2" s="214"/>
      <c r="H2" s="215"/>
    </row>
    <row r="3" spans="1:8" ht="147.75" customHeight="1" x14ac:dyDescent="0.2">
      <c r="A3" s="340" t="s">
        <v>182</v>
      </c>
      <c r="B3" s="341"/>
      <c r="C3" s="341"/>
      <c r="D3" s="341"/>
      <c r="E3" s="341"/>
      <c r="F3" s="341"/>
      <c r="G3" s="341"/>
      <c r="H3" s="342"/>
    </row>
    <row r="4" spans="1:8" x14ac:dyDescent="0.2">
      <c r="A4" s="343"/>
      <c r="B4" s="344"/>
      <c r="C4" s="344"/>
      <c r="D4" s="344"/>
      <c r="E4" s="344"/>
      <c r="F4" s="344"/>
      <c r="G4" s="344"/>
      <c r="H4" s="345"/>
    </row>
    <row r="5" spans="1:8" x14ac:dyDescent="0.2">
      <c r="A5" s="346"/>
      <c r="B5" s="347"/>
      <c r="C5" s="347"/>
      <c r="D5" s="347"/>
      <c r="E5" s="347"/>
      <c r="F5" s="347"/>
      <c r="G5" s="347"/>
      <c r="H5" s="348"/>
    </row>
    <row r="6" spans="1:8" x14ac:dyDescent="0.2">
      <c r="A6" s="346"/>
      <c r="B6" s="347"/>
      <c r="C6" s="347"/>
      <c r="D6" s="347"/>
      <c r="E6" s="347"/>
      <c r="F6" s="347"/>
      <c r="G6" s="347"/>
      <c r="H6" s="348"/>
    </row>
    <row r="7" spans="1:8" x14ac:dyDescent="0.2">
      <c r="A7" s="346"/>
      <c r="B7" s="347"/>
      <c r="C7" s="347"/>
      <c r="D7" s="347"/>
      <c r="E7" s="347"/>
      <c r="F7" s="347"/>
      <c r="G7" s="347"/>
      <c r="H7" s="348"/>
    </row>
    <row r="8" spans="1:8" x14ac:dyDescent="0.2">
      <c r="A8" s="346"/>
      <c r="B8" s="347"/>
      <c r="C8" s="347"/>
      <c r="D8" s="347"/>
      <c r="E8" s="347"/>
      <c r="F8" s="347"/>
      <c r="G8" s="347"/>
      <c r="H8" s="348"/>
    </row>
    <row r="9" spans="1:8" x14ac:dyDescent="0.2">
      <c r="A9" s="346"/>
      <c r="B9" s="347"/>
      <c r="C9" s="347"/>
      <c r="D9" s="347"/>
      <c r="E9" s="347"/>
      <c r="F9" s="347"/>
      <c r="G9" s="347"/>
      <c r="H9" s="348"/>
    </row>
    <row r="10" spans="1:8" x14ac:dyDescent="0.2">
      <c r="A10" s="346"/>
      <c r="B10" s="347"/>
      <c r="C10" s="347"/>
      <c r="D10" s="347"/>
      <c r="E10" s="347"/>
      <c r="F10" s="347"/>
      <c r="G10" s="347"/>
      <c r="H10" s="348"/>
    </row>
    <row r="11" spans="1:8" x14ac:dyDescent="0.2">
      <c r="A11" s="346"/>
      <c r="B11" s="347"/>
      <c r="C11" s="347"/>
      <c r="D11" s="347"/>
      <c r="E11" s="347"/>
      <c r="F11" s="347"/>
      <c r="G11" s="347"/>
      <c r="H11" s="348"/>
    </row>
    <row r="12" spans="1:8" x14ac:dyDescent="0.2">
      <c r="A12" s="346"/>
      <c r="B12" s="347"/>
      <c r="C12" s="347"/>
      <c r="D12" s="347"/>
      <c r="E12" s="347"/>
      <c r="F12" s="347"/>
      <c r="G12" s="347"/>
      <c r="H12" s="348"/>
    </row>
    <row r="13" spans="1:8" x14ac:dyDescent="0.2">
      <c r="A13" s="346"/>
      <c r="B13" s="347"/>
      <c r="C13" s="347"/>
      <c r="D13" s="347"/>
      <c r="E13" s="347"/>
      <c r="F13" s="347"/>
      <c r="G13" s="347"/>
      <c r="H13" s="348"/>
    </row>
    <row r="14" spans="1:8" x14ac:dyDescent="0.2">
      <c r="A14" s="346"/>
      <c r="B14" s="347"/>
      <c r="C14" s="347"/>
      <c r="D14" s="347"/>
      <c r="E14" s="347"/>
      <c r="F14" s="347"/>
      <c r="G14" s="347"/>
      <c r="H14" s="348"/>
    </row>
    <row r="15" spans="1:8" x14ac:dyDescent="0.2">
      <c r="A15" s="346"/>
      <c r="B15" s="347"/>
      <c r="C15" s="347"/>
      <c r="D15" s="347"/>
      <c r="E15" s="347"/>
      <c r="F15" s="347"/>
      <c r="G15" s="347"/>
      <c r="H15" s="348"/>
    </row>
    <row r="16" spans="1:8" x14ac:dyDescent="0.2">
      <c r="A16" s="346"/>
      <c r="B16" s="347"/>
      <c r="C16" s="347"/>
      <c r="D16" s="347"/>
      <c r="E16" s="347"/>
      <c r="F16" s="347"/>
      <c r="G16" s="347"/>
      <c r="H16" s="348"/>
    </row>
    <row r="17" spans="1:8" x14ac:dyDescent="0.2">
      <c r="A17" s="346"/>
      <c r="B17" s="347"/>
      <c r="C17" s="347"/>
      <c r="D17" s="347"/>
      <c r="E17" s="347"/>
      <c r="F17" s="347"/>
      <c r="G17" s="347"/>
      <c r="H17" s="348"/>
    </row>
    <row r="18" spans="1:8" x14ac:dyDescent="0.2">
      <c r="A18" s="346"/>
      <c r="B18" s="347"/>
      <c r="C18" s="347"/>
      <c r="D18" s="347"/>
      <c r="E18" s="347"/>
      <c r="F18" s="347"/>
      <c r="G18" s="347"/>
      <c r="H18" s="348"/>
    </row>
    <row r="19" spans="1:8" x14ac:dyDescent="0.2">
      <c r="A19" s="346"/>
      <c r="B19" s="347"/>
      <c r="C19" s="347"/>
      <c r="D19" s="347"/>
      <c r="E19" s="347"/>
      <c r="F19" s="347"/>
      <c r="G19" s="347"/>
      <c r="H19" s="348"/>
    </row>
    <row r="20" spans="1:8" x14ac:dyDescent="0.2">
      <c r="A20" s="346"/>
      <c r="B20" s="347"/>
      <c r="C20" s="347"/>
      <c r="D20" s="347"/>
      <c r="E20" s="347"/>
      <c r="F20" s="347"/>
      <c r="G20" s="347"/>
      <c r="H20" s="348"/>
    </row>
    <row r="21" spans="1:8" x14ac:dyDescent="0.2">
      <c r="A21" s="346"/>
      <c r="B21" s="347"/>
      <c r="C21" s="347"/>
      <c r="D21" s="347"/>
      <c r="E21" s="347"/>
      <c r="F21" s="347"/>
      <c r="G21" s="347"/>
      <c r="H21" s="348"/>
    </row>
    <row r="22" spans="1:8" x14ac:dyDescent="0.2">
      <c r="A22" s="346"/>
      <c r="B22" s="347"/>
      <c r="C22" s="347"/>
      <c r="D22" s="347"/>
      <c r="E22" s="347"/>
      <c r="F22" s="347"/>
      <c r="G22" s="347"/>
      <c r="H22" s="348"/>
    </row>
    <row r="23" spans="1:8" x14ac:dyDescent="0.2">
      <c r="A23" s="346"/>
      <c r="B23" s="347"/>
      <c r="C23" s="347"/>
      <c r="D23" s="347"/>
      <c r="E23" s="347"/>
      <c r="F23" s="347"/>
      <c r="G23" s="347"/>
      <c r="H23" s="348"/>
    </row>
    <row r="24" spans="1:8" x14ac:dyDescent="0.2">
      <c r="A24" s="346"/>
      <c r="B24" s="347"/>
      <c r="C24" s="347"/>
      <c r="D24" s="347"/>
      <c r="E24" s="347"/>
      <c r="F24" s="347"/>
      <c r="G24" s="347"/>
      <c r="H24" s="348"/>
    </row>
    <row r="25" spans="1:8" x14ac:dyDescent="0.2">
      <c r="A25" s="346"/>
      <c r="B25" s="347"/>
      <c r="C25" s="347"/>
      <c r="D25" s="347"/>
      <c r="E25" s="347"/>
      <c r="F25" s="347"/>
      <c r="G25" s="347"/>
      <c r="H25" s="348"/>
    </row>
    <row r="26" spans="1:8" x14ac:dyDescent="0.2">
      <c r="A26" s="346"/>
      <c r="B26" s="347"/>
      <c r="C26" s="347"/>
      <c r="D26" s="347"/>
      <c r="E26" s="347"/>
      <c r="F26" s="347"/>
      <c r="G26" s="347"/>
      <c r="H26" s="348"/>
    </row>
    <row r="27" spans="1:8" x14ac:dyDescent="0.2">
      <c r="A27" s="346"/>
      <c r="B27" s="347"/>
      <c r="C27" s="347"/>
      <c r="D27" s="347"/>
      <c r="E27" s="347"/>
      <c r="F27" s="347"/>
      <c r="G27" s="347"/>
      <c r="H27" s="348"/>
    </row>
    <row r="28" spans="1:8" x14ac:dyDescent="0.2">
      <c r="A28" s="346"/>
      <c r="B28" s="347"/>
      <c r="C28" s="347"/>
      <c r="D28" s="347"/>
      <c r="E28" s="347"/>
      <c r="F28" s="347"/>
      <c r="G28" s="347"/>
      <c r="H28" s="348"/>
    </row>
    <row r="29" spans="1:8" x14ac:dyDescent="0.2">
      <c r="A29" s="346"/>
      <c r="B29" s="347"/>
      <c r="C29" s="347"/>
      <c r="D29" s="347"/>
      <c r="E29" s="347"/>
      <c r="F29" s="347"/>
      <c r="G29" s="347"/>
      <c r="H29" s="348"/>
    </row>
    <row r="30" spans="1:8" x14ac:dyDescent="0.2">
      <c r="A30" s="346"/>
      <c r="B30" s="347"/>
      <c r="C30" s="347"/>
      <c r="D30" s="347"/>
      <c r="E30" s="347"/>
      <c r="F30" s="347"/>
      <c r="G30" s="347"/>
      <c r="H30" s="348"/>
    </row>
    <row r="31" spans="1:8" x14ac:dyDescent="0.2">
      <c r="A31" s="346"/>
      <c r="B31" s="347"/>
      <c r="C31" s="347"/>
      <c r="D31" s="347"/>
      <c r="E31" s="347"/>
      <c r="F31" s="347"/>
      <c r="G31" s="347"/>
      <c r="H31" s="348"/>
    </row>
    <row r="32" spans="1:8" x14ac:dyDescent="0.2">
      <c r="A32" s="349"/>
      <c r="B32" s="350"/>
      <c r="C32" s="350"/>
      <c r="D32" s="350"/>
      <c r="E32" s="350"/>
      <c r="F32" s="350"/>
      <c r="G32" s="350"/>
      <c r="H32" s="351"/>
    </row>
  </sheetData>
  <mergeCells count="2">
    <mergeCell ref="A3:H3"/>
    <mergeCell ref="A4:H32"/>
  </mergeCells>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5"/>
  <sheetViews>
    <sheetView topLeftCell="A27" workbookViewId="0">
      <selection activeCell="I52" sqref="I52"/>
    </sheetView>
  </sheetViews>
  <sheetFormatPr defaultRowHeight="12.75" x14ac:dyDescent="0.2"/>
  <cols>
    <col min="7" max="7" width="11.28515625" bestFit="1" customWidth="1"/>
    <col min="9" max="9" width="12.140625" customWidth="1"/>
    <col min="11" max="11" width="11.7109375" bestFit="1" customWidth="1"/>
  </cols>
  <sheetData>
    <row r="1" spans="1:9" ht="15.75" x14ac:dyDescent="0.25">
      <c r="A1" s="217" t="s">
        <v>200</v>
      </c>
    </row>
    <row r="3" spans="1:9" ht="15" x14ac:dyDescent="0.2">
      <c r="A3" s="221" t="s">
        <v>201</v>
      </c>
    </row>
    <row r="5" spans="1:9" ht="12.75" customHeight="1" x14ac:dyDescent="0.2">
      <c r="A5" s="275" t="s">
        <v>159</v>
      </c>
      <c r="B5" s="276"/>
      <c r="C5" s="91">
        <v>600</v>
      </c>
      <c r="D5" s="91">
        <v>1</v>
      </c>
      <c r="E5" s="51" t="s">
        <v>202</v>
      </c>
    </row>
    <row r="6" spans="1:9" x14ac:dyDescent="0.2">
      <c r="A6" s="275" t="s">
        <v>160</v>
      </c>
      <c r="B6" s="276"/>
      <c r="C6" s="91">
        <v>0</v>
      </c>
      <c r="D6" s="91">
        <v>0</v>
      </c>
    </row>
    <row r="7" spans="1:9" ht="12.75" customHeight="1" x14ac:dyDescent="0.2">
      <c r="A7" s="275" t="s">
        <v>161</v>
      </c>
      <c r="B7" s="276"/>
      <c r="C7" s="91">
        <v>700</v>
      </c>
      <c r="D7" s="91">
        <v>1</v>
      </c>
      <c r="E7" t="s">
        <v>202</v>
      </c>
    </row>
    <row r="8" spans="1:9" ht="12.75" customHeight="1" x14ac:dyDescent="0.2">
      <c r="A8" s="275" t="s">
        <v>162</v>
      </c>
      <c r="B8" s="276"/>
      <c r="C8" s="91"/>
      <c r="D8" s="91"/>
    </row>
    <row r="9" spans="1:9" ht="12.75" customHeight="1" x14ac:dyDescent="0.2"/>
    <row r="10" spans="1:9" ht="12.75" customHeight="1" x14ac:dyDescent="0.2">
      <c r="A10" s="275" t="s">
        <v>159</v>
      </c>
      <c r="B10" s="276"/>
      <c r="C10" s="91">
        <v>450</v>
      </c>
      <c r="D10" s="91">
        <v>1.5</v>
      </c>
      <c r="E10" s="51" t="s">
        <v>202</v>
      </c>
      <c r="G10" s="51" t="s">
        <v>223</v>
      </c>
    </row>
    <row r="11" spans="1:9" ht="12.75" customHeight="1" x14ac:dyDescent="0.2">
      <c r="A11" s="275" t="s">
        <v>160</v>
      </c>
      <c r="B11" s="276"/>
      <c r="C11" s="91">
        <v>0</v>
      </c>
      <c r="D11" s="91">
        <v>0</v>
      </c>
    </row>
    <row r="12" spans="1:9" ht="12.75" customHeight="1" x14ac:dyDescent="0.2">
      <c r="A12" s="352" t="s">
        <v>161</v>
      </c>
      <c r="B12" s="353"/>
      <c r="C12" s="234">
        <v>525</v>
      </c>
      <c r="D12" s="234">
        <v>2</v>
      </c>
      <c r="E12" s="51" t="s">
        <v>202</v>
      </c>
      <c r="G12" s="51" t="s">
        <v>224</v>
      </c>
    </row>
    <row r="13" spans="1:9" ht="12.75" customHeight="1" x14ac:dyDescent="0.2">
      <c r="A13" s="235"/>
      <c r="B13" s="235"/>
      <c r="C13" s="236"/>
      <c r="D13" s="236"/>
    </row>
    <row r="14" spans="1:9" ht="12.75" customHeight="1" x14ac:dyDescent="0.2">
      <c r="A14" s="219" t="s">
        <v>203</v>
      </c>
      <c r="B14" s="219"/>
      <c r="C14" s="219"/>
      <c r="D14" s="219"/>
      <c r="E14" s="223"/>
      <c r="F14" s="223"/>
      <c r="G14" s="223"/>
      <c r="H14" s="223"/>
      <c r="I14" s="223"/>
    </row>
    <row r="15" spans="1:9" ht="12.75" customHeight="1" x14ac:dyDescent="0.2">
      <c r="A15" s="222"/>
      <c r="B15" s="222"/>
      <c r="C15" s="222"/>
      <c r="D15" s="222"/>
      <c r="E15" s="224"/>
      <c r="F15" s="224"/>
      <c r="G15" s="224"/>
      <c r="H15" s="224"/>
      <c r="I15" s="224"/>
    </row>
    <row r="16" spans="1:9" ht="15" x14ac:dyDescent="0.2">
      <c r="A16" s="220" t="s">
        <v>219</v>
      </c>
      <c r="B16" s="222"/>
      <c r="C16" s="222"/>
      <c r="D16" s="222"/>
      <c r="E16" s="224"/>
      <c r="F16" s="224"/>
      <c r="H16" s="224"/>
      <c r="I16" s="224"/>
    </row>
    <row r="17" spans="1:9" ht="12.75" customHeight="1" x14ac:dyDescent="0.2">
      <c r="A17" s="220"/>
      <c r="B17" s="190" t="s">
        <v>220</v>
      </c>
      <c r="C17" s="222"/>
      <c r="D17" s="222"/>
      <c r="E17" s="224"/>
      <c r="F17" s="224"/>
      <c r="H17" s="224"/>
      <c r="I17" s="224"/>
    </row>
    <row r="18" spans="1:9" ht="12.75" customHeight="1" x14ac:dyDescent="0.2">
      <c r="A18" s="220"/>
      <c r="B18" s="190"/>
      <c r="C18" s="222"/>
      <c r="D18" s="222"/>
      <c r="E18" s="224"/>
      <c r="F18" s="224"/>
      <c r="H18" s="224"/>
      <c r="I18" s="224"/>
    </row>
    <row r="19" spans="1:9" ht="12.75" customHeight="1" x14ac:dyDescent="0.2">
      <c r="A19" s="220" t="s">
        <v>191</v>
      </c>
    </row>
    <row r="20" spans="1:9" ht="12.75" customHeight="1" x14ac:dyDescent="0.2">
      <c r="G20" s="224"/>
      <c r="H20" s="224"/>
      <c r="I20" s="224"/>
    </row>
    <row r="21" spans="1:9" x14ac:dyDescent="0.2">
      <c r="A21" s="51" t="s">
        <v>207</v>
      </c>
      <c r="B21" s="51" t="s">
        <v>204</v>
      </c>
      <c r="G21" s="224"/>
      <c r="H21" s="224"/>
      <c r="I21" s="224"/>
    </row>
    <row r="22" spans="1:9" ht="12.75" customHeight="1" x14ac:dyDescent="0.2">
      <c r="C22" s="51" t="s">
        <v>192</v>
      </c>
      <c r="G22" s="224"/>
      <c r="H22" s="224"/>
      <c r="I22" s="224"/>
    </row>
    <row r="23" spans="1:9" ht="12.75" customHeight="1" x14ac:dyDescent="0.2">
      <c r="C23" s="51" t="s">
        <v>209</v>
      </c>
      <c r="G23" s="224"/>
      <c r="H23" s="224"/>
      <c r="I23" s="224"/>
    </row>
    <row r="24" spans="1:9" ht="12.75" customHeight="1" x14ac:dyDescent="0.2">
      <c r="G24" s="190"/>
    </row>
    <row r="25" spans="1:9" ht="12.75" customHeight="1" x14ac:dyDescent="0.2">
      <c r="A25" s="51" t="s">
        <v>208</v>
      </c>
      <c r="B25" s="51" t="s">
        <v>205</v>
      </c>
    </row>
    <row r="26" spans="1:9" ht="12.75" customHeight="1" x14ac:dyDescent="0.2">
      <c r="C26" s="51" t="s">
        <v>206</v>
      </c>
    </row>
    <row r="27" spans="1:9" ht="12.75" customHeight="1" x14ac:dyDescent="0.2">
      <c r="C27" s="51" t="s">
        <v>210</v>
      </c>
    </row>
    <row r="28" spans="1:9" ht="12.75" customHeight="1" x14ac:dyDescent="0.2"/>
    <row r="29" spans="1:9" ht="12.75" customHeight="1" x14ac:dyDescent="0.2"/>
    <row r="30" spans="1:9" ht="12.75" customHeight="1" x14ac:dyDescent="0.2">
      <c r="A30" s="220" t="s">
        <v>164</v>
      </c>
    </row>
    <row r="31" spans="1:9" ht="12.75" customHeight="1" x14ac:dyDescent="0.2">
      <c r="C31" s="51" t="s">
        <v>218</v>
      </c>
    </row>
    <row r="32" spans="1:9" ht="12.75" customHeight="1" x14ac:dyDescent="0.2">
      <c r="C32" s="51"/>
    </row>
    <row r="33" spans="1:14" ht="12.75" customHeight="1" x14ac:dyDescent="0.2">
      <c r="A33" s="220" t="s">
        <v>193</v>
      </c>
    </row>
    <row r="34" spans="1:14" ht="12.75" customHeight="1" x14ac:dyDescent="0.2"/>
    <row r="35" spans="1:14" ht="12.75" customHeight="1" x14ac:dyDescent="0.2">
      <c r="A35" s="51" t="s">
        <v>207</v>
      </c>
      <c r="B35" s="51" t="s">
        <v>211</v>
      </c>
      <c r="L35" s="224"/>
      <c r="M35" s="224"/>
      <c r="N35" s="224"/>
    </row>
    <row r="36" spans="1:14" ht="12.75" customHeight="1" x14ac:dyDescent="0.2">
      <c r="C36" t="s">
        <v>194</v>
      </c>
      <c r="L36" s="224"/>
      <c r="M36" s="224"/>
      <c r="N36" s="224"/>
    </row>
    <row r="37" spans="1:14" x14ac:dyDescent="0.2">
      <c r="C37" s="51" t="s">
        <v>212</v>
      </c>
      <c r="L37" s="224"/>
      <c r="M37" s="224"/>
      <c r="N37" s="224"/>
    </row>
    <row r="39" spans="1:14" ht="15" x14ac:dyDescent="0.2">
      <c r="A39" s="232" t="s">
        <v>47</v>
      </c>
      <c r="B39" s="231"/>
      <c r="C39" s="222"/>
      <c r="D39" s="222"/>
    </row>
    <row r="40" spans="1:14" ht="15" x14ac:dyDescent="0.2">
      <c r="A40" s="233" t="s">
        <v>221</v>
      </c>
      <c r="B40" s="231"/>
      <c r="C40" s="222"/>
      <c r="D40" s="222"/>
    </row>
    <row r="41" spans="1:14" ht="15" x14ac:dyDescent="0.2">
      <c r="A41" s="222"/>
      <c r="B41" s="190" t="s">
        <v>222</v>
      </c>
      <c r="C41" s="222"/>
      <c r="D41" s="222"/>
    </row>
    <row r="43" spans="1:14" x14ac:dyDescent="0.2">
      <c r="A43" s="220" t="s">
        <v>38</v>
      </c>
    </row>
    <row r="44" spans="1:14" x14ac:dyDescent="0.2">
      <c r="A44" s="220"/>
      <c r="B44" s="51" t="s">
        <v>217</v>
      </c>
    </row>
    <row r="46" spans="1:14" x14ac:dyDescent="0.2">
      <c r="A46" s="220" t="s">
        <v>213</v>
      </c>
    </row>
    <row r="47" spans="1:14" x14ac:dyDescent="0.2">
      <c r="A47" t="s">
        <v>109</v>
      </c>
      <c r="I47" s="226">
        <v>-53494</v>
      </c>
    </row>
    <row r="49" spans="2:11" x14ac:dyDescent="0.2">
      <c r="B49" s="227" t="s">
        <v>214</v>
      </c>
      <c r="I49" s="226">
        <v>20000</v>
      </c>
    </row>
    <row r="50" spans="2:11" x14ac:dyDescent="0.2">
      <c r="B50" s="227" t="s">
        <v>226</v>
      </c>
      <c r="F50" s="228"/>
      <c r="I50" s="226">
        <v>8000</v>
      </c>
    </row>
    <row r="51" spans="2:11" x14ac:dyDescent="0.2">
      <c r="B51" s="237" t="s">
        <v>225</v>
      </c>
      <c r="I51" s="226">
        <v>25000</v>
      </c>
      <c r="K51" s="226"/>
    </row>
    <row r="52" spans="2:11" x14ac:dyDescent="0.2">
      <c r="B52" s="237" t="s">
        <v>228</v>
      </c>
      <c r="I52" s="226"/>
    </row>
    <row r="53" spans="2:11" x14ac:dyDescent="0.2">
      <c r="B53" s="237" t="s">
        <v>227</v>
      </c>
      <c r="I53" s="226">
        <v>500</v>
      </c>
    </row>
    <row r="54" spans="2:11" x14ac:dyDescent="0.2">
      <c r="B54" s="220" t="s">
        <v>215</v>
      </c>
      <c r="C54" s="220"/>
      <c r="D54" s="220"/>
      <c r="E54" s="220"/>
      <c r="F54" s="220"/>
      <c r="I54" s="229">
        <f>SUM(I49:I53)</f>
        <v>53500</v>
      </c>
    </row>
    <row r="55" spans="2:11" x14ac:dyDescent="0.2">
      <c r="I55" s="226"/>
    </row>
  </sheetData>
  <protectedRanges>
    <protectedRange sqref="C5:D8" name="Range12"/>
    <protectedRange sqref="C10:D13" name="Range12_1"/>
  </protectedRanges>
  <mergeCells count="7">
    <mergeCell ref="A10:B10"/>
    <mergeCell ref="A11:B11"/>
    <mergeCell ref="A12:B12"/>
    <mergeCell ref="A5:B5"/>
    <mergeCell ref="A6:B6"/>
    <mergeCell ref="A7:B7"/>
    <mergeCell ref="A8:B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&amp; Source of Finance</vt:lpstr>
      <vt:lpstr>Explanatory note</vt:lpstr>
      <vt:lpstr>Cult. Div. if 60%</vt:lpstr>
      <vt:lpstr>Specifications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centufd</dc:creator>
  <cp:lastModifiedBy>pank@aegean.gr</cp:lastModifiedBy>
  <cp:lastPrinted>2012-09-25T13:30:25Z</cp:lastPrinted>
  <dcterms:created xsi:type="dcterms:W3CDTF">2007-06-18T13:25:45Z</dcterms:created>
  <dcterms:modified xsi:type="dcterms:W3CDTF">2022-04-30T12:00:58Z</dcterms:modified>
</cp:coreProperties>
</file>