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80" windowHeight="9120" activeTab="0"/>
  </bookViews>
  <sheets>
    <sheet name="Δεδομένα" sheetId="1" r:id="rId1"/>
    <sheet name="Report" sheetId="2" r:id="rId2"/>
    <sheet name="By Hand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<sst xmlns="http://schemas.openxmlformats.org/spreadsheetml/2006/main" count="47" uniqueCount="43">
  <si>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Παρατηρήσεις</t>
  </si>
  <si>
    <t>Διαφήμιση (σε 000 $)</t>
  </si>
  <si>
    <t>Πραγματικέςπωλήσεις (σε 000 $)</t>
  </si>
  <si>
    <t>ΈΞΟΔΟΣ ΣΥΜΠΕΡΑΣΜΑΤΟΣ</t>
  </si>
  <si>
    <t>Στατιστικά παλινδρόμησης</t>
  </si>
  <si>
    <t>Πολλαπλό R</t>
  </si>
  <si>
    <t>R Τετράγωνο</t>
  </si>
  <si>
    <t>Προσαρμοσμένο R Τετράγωνο</t>
  </si>
  <si>
    <t>Τυπικό σφάλμα</t>
  </si>
  <si>
    <t>Μέγεθος δείγματος</t>
  </si>
  <si>
    <t>ΑΝΑΛΥΣΗ ΔΙΑΚΥΜΑΝΣΗΣ</t>
  </si>
  <si>
    <t>Παλινδρόμηση</t>
  </si>
  <si>
    <t>Υπόλοιπο</t>
  </si>
  <si>
    <t>Σύνολο</t>
  </si>
  <si>
    <t>Τεταγμένη επί την αρχή</t>
  </si>
  <si>
    <t>βαθμοί ελευθερίας</t>
  </si>
  <si>
    <t>SS</t>
  </si>
  <si>
    <t>MS</t>
  </si>
  <si>
    <t>F</t>
  </si>
  <si>
    <t>Σημαντικότητα F</t>
  </si>
  <si>
    <t>Συντελεστές</t>
  </si>
  <si>
    <t>t</t>
  </si>
  <si>
    <t>τιμή-P</t>
  </si>
  <si>
    <t>Κατώτερο 95%</t>
  </si>
  <si>
    <t>Υψηλότερο 95%</t>
  </si>
  <si>
    <t>Κατώτερο 95,0%</t>
  </si>
  <si>
    <t>Υψηλότερο 95,0%</t>
  </si>
  <si>
    <t>Μεταβλητή X 1</t>
  </si>
  <si>
    <t>ΈΞΟΔΟΣ ΥΠΟΛΟΙΠΩΝ</t>
  </si>
  <si>
    <t>Προβλεπόμενο Y</t>
  </si>
  <si>
    <t>Υπόλοιπα</t>
  </si>
  <si>
    <t>Εκτιμώμενες πωλήσεις</t>
  </si>
  <si>
    <t>Λάθος</t>
  </si>
  <si>
    <t>Λάθος^2</t>
  </si>
  <si>
    <t>Xi-X</t>
  </si>
  <si>
    <t>Yi-Y</t>
  </si>
  <si>
    <t>(Xi-X)(Yi-Y)</t>
  </si>
  <si>
    <r>
      <t>(Xi-X)</t>
    </r>
    <r>
      <rPr>
        <b/>
        <vertAlign val="superscript"/>
        <sz val="10"/>
        <rFont val="Arial Greek"/>
        <family val="0"/>
      </rPr>
      <t>2</t>
    </r>
  </si>
  <si>
    <t>b</t>
  </si>
  <si>
    <r>
      <t>(Yi-Y)</t>
    </r>
    <r>
      <rPr>
        <b/>
        <vertAlign val="superscript"/>
        <sz val="10"/>
        <rFont val="Arial Greek"/>
        <family val="0"/>
      </rPr>
      <t>2</t>
    </r>
  </si>
  <si>
    <t>r</t>
  </si>
  <si>
    <t>a</t>
  </si>
  <si>
    <r>
      <t>R</t>
    </r>
    <r>
      <rPr>
        <vertAlign val="superscript"/>
        <sz val="10"/>
        <rFont val="Arial Greek"/>
        <family val="0"/>
      </rPr>
      <t>2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</si>
</sst>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9">
    <font>
      <sz val="10"/>
      <name val="Arial Greek"/>
      <family val="0"/>
    </font>
    <font>
      <i/>
      <sz val="10"/>
      <name val="Arial Greek"/>
      <family val="0"/>
    </font>
    <font>
      <sz val="8"/>
      <name val="Arial Greek"/>
      <family val="0"/>
    </font>
    <font>
      <sz val="10"/>
      <color indexed="8"/>
      <name val="Arial Greek"/>
      <family val="0"/>
    </font>
    <font>
      <sz val="9.2"/>
      <color indexed="8"/>
      <name val="Arial Greek"/>
      <family val="0"/>
    </font>
    <font>
      <vertAlign val="superscript"/>
      <sz val="10"/>
      <name val="Arial Greek"/>
      <family val="0"/>
    </font>
    <font>
      <b/>
      <sz val="10"/>
      <name val="Arial Greek"/>
      <family val="0"/>
    </font>
    <font>
      <b/>
      <vertAlign val="superscript"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0"/>
      <color indexed="8"/>
      <name val="Arial Greek"/>
      <family val="0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4.75"/>
      <color indexed="8"/>
      <name val="Arial"/>
      <family val="2"/>
    </font>
    <font>
      <b/>
      <sz val="14.75"/>
      <color indexed="8"/>
      <name val="Arial"/>
      <family val="2"/>
    </font>
    <font>
      <b/>
      <sz val="17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6" fillId="35" borderId="0" xfId="0" applyFont="1" applyFill="1" applyAlignment="1">
      <alignment horizontal="center" wrapText="1"/>
    </xf>
    <xf numFmtId="0" fontId="6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Greek"/>
                <a:ea typeface="Arial Greek"/>
                <a:cs typeface="Arial Greek"/>
              </a:rPr>
              <a:t>Σχέση διαφήμισης-πωλήσεων</a:t>
            </a:r>
          </a:p>
        </c:rich>
      </c:tx>
      <c:layout>
        <c:manualLayout>
          <c:xMode val="factor"/>
          <c:yMode val="factor"/>
          <c:x val="-0.113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55"/>
          <c:w val="0.677"/>
          <c:h val="0.7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Δεδομένα!$D$5</c:f>
              <c:strCache>
                <c:ptCount val="1"/>
                <c:pt idx="0">
                  <c:v>Πραγματικέςπωλήσεις (σε 000 $)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Δεδομένα!$C$6:$C$15</c:f>
              <c:numCache/>
            </c:numRef>
          </c:xVal>
          <c:yVal>
            <c:numRef>
              <c:f>Δεδομένα!$D$6:$D$15</c:f>
              <c:numCache/>
            </c:numRef>
          </c:yVal>
          <c:smooth val="0"/>
        </c:ser>
        <c:axId val="48611866"/>
        <c:axId val="34853611"/>
      </c:scatterChart>
      <c:valAx>
        <c:axId val="48611866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Διαφήμιση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3611"/>
        <c:crosses val="autoZero"/>
        <c:crossBetween val="midCat"/>
        <c:dispUnits/>
      </c:valAx>
      <c:valAx>
        <c:axId val="34853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Greek"/>
                    <a:ea typeface="Arial Greek"/>
                    <a:cs typeface="Arial Greek"/>
                  </a:rPr>
                  <a:t>Πωλήσεις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1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5"/>
          <c:y val="0.44125"/>
          <c:w val="0.210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175"/>
          <c:w val="0.643"/>
          <c:h val="0.9365"/>
        </c:manualLayout>
      </c:layout>
      <c:scatterChart>
        <c:scatterStyle val="lineMarker"/>
        <c:varyColors val="0"/>
        <c:ser>
          <c:idx val="0"/>
          <c:order val="0"/>
          <c:tx>
            <c:v>Πραγματικές πωλήσεις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Δεδομένα!$C$6:$C$15</c:f>
              <c:numCache/>
            </c:numRef>
          </c:xVal>
          <c:yVal>
            <c:numRef>
              <c:f>Δεδομένα!$D$6:$D$15</c:f>
              <c:numCache/>
            </c:numRef>
          </c:yVal>
          <c:smooth val="0"/>
        </c:ser>
        <c:ser>
          <c:idx val="1"/>
          <c:order val="1"/>
          <c:tx>
            <c:v>Εκτιμώμενες πωλήσεις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Δεδομένα!$C$6:$C$15</c:f>
              <c:numCache/>
            </c:numRef>
          </c:xVal>
          <c:yVal>
            <c:numRef>
              <c:f>Δεδομένα!$E$6:$E$15</c:f>
              <c:numCache/>
            </c:numRef>
          </c:yVal>
          <c:smooth val="0"/>
        </c:ser>
        <c:axId val="45247044"/>
        <c:axId val="4570213"/>
      </c:scatterChart>
      <c:valAx>
        <c:axId val="45247044"/>
        <c:scaling>
          <c:orientation val="minMax"/>
          <c:min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0213"/>
        <c:crosses val="autoZero"/>
        <c:crossBetween val="midCat"/>
        <c:dispUnits/>
      </c:valAx>
      <c:valAx>
        <c:axId val="4570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47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25"/>
          <c:y val="0.41225"/>
          <c:w val="0.256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Greek"/>
          <a:ea typeface="Arial Greek"/>
          <a:cs typeface="Arial Greek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1025"/>
          <c:y val="0.1145"/>
          <c:w val="0.9662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Δεδομένα!$C$6:$C$15</c:f>
              <c:numCache/>
            </c:numRef>
          </c:xVal>
          <c:yVal>
            <c:numRef>
              <c:f>Δεδομένα!$D$6:$D$15</c:f>
              <c:numCache/>
            </c:numRef>
          </c:yVal>
          <c:smooth val="0"/>
        </c:ser>
        <c:axId val="41131918"/>
        <c:axId val="34642943"/>
      </c:scatterChart>
      <c:valAx>
        <c:axId val="411319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42943"/>
        <c:crosses val="autoZero"/>
        <c:crossBetween val="midCat"/>
        <c:dispUnits/>
      </c:valAx>
      <c:valAx>
        <c:axId val="346429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3191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Μεταβλητή X 1 Διάγραμμα προσαρμογής γραμμής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8075"/>
          <c:w val="0.897"/>
          <c:h val="0.593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Δεδομένα!$C$6:$C$15</c:f>
              <c:numCache>
                <c:ptCount val="10"/>
                <c:pt idx="0">
                  <c:v>30</c:v>
                </c:pt>
                <c:pt idx="1">
                  <c:v>40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Δεδομένα!$D$6:$D$15</c:f>
              <c:numCache>
                <c:ptCount val="10"/>
                <c:pt idx="0">
                  <c:v>184.4</c:v>
                </c:pt>
                <c:pt idx="1">
                  <c:v>279.1</c:v>
                </c:pt>
                <c:pt idx="2">
                  <c:v>244</c:v>
                </c:pt>
                <c:pt idx="3">
                  <c:v>314.2</c:v>
                </c:pt>
                <c:pt idx="4">
                  <c:v>382.2</c:v>
                </c:pt>
                <c:pt idx="5">
                  <c:v>450.2</c:v>
                </c:pt>
                <c:pt idx="6">
                  <c:v>423.6</c:v>
                </c:pt>
                <c:pt idx="7">
                  <c:v>410.2</c:v>
                </c:pt>
                <c:pt idx="8">
                  <c:v>500.4</c:v>
                </c:pt>
                <c:pt idx="9">
                  <c:v>505.3</c:v>
                </c:pt>
              </c:numCache>
            </c:numRef>
          </c:yVal>
          <c:smooth val="0"/>
        </c:ser>
        <c:ser>
          <c:idx val="1"/>
          <c:order val="1"/>
          <c:tx>
            <c:v>Προβλεπόμενο 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Δεδομένα!$C$6:$C$15</c:f>
              <c:numCache>
                <c:ptCount val="10"/>
                <c:pt idx="0">
                  <c:v>30</c:v>
                </c:pt>
                <c:pt idx="1">
                  <c:v>40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70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</c:numCache>
            </c:numRef>
          </c:xVal>
          <c:yVal>
            <c:numRef>
              <c:f>Report!$B$25:$B$34</c:f>
              <c:numCache/>
            </c:numRef>
          </c:yVal>
          <c:smooth val="1"/>
        </c:ser>
        <c:axId val="43351032"/>
        <c:axId val="54614969"/>
      </c:scatterChart>
      <c:valAx>
        <c:axId val="43351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</a:rPr>
                  <a:t>Μεταβλητή X 1</a:t>
                </a:r>
              </a:p>
            </c:rich>
          </c:tx>
          <c:layout>
            <c:manualLayout>
              <c:xMode val="factor"/>
              <c:yMode val="factor"/>
              <c:x val="-0.02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4969"/>
        <c:crosses val="autoZero"/>
        <c:crossBetween val="midCat"/>
        <c:dispUnits/>
      </c:valAx>
      <c:valAx>
        <c:axId val="5461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10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0.43025</cdr:x>
      <cdr:y>0.5035</cdr:y>
    </cdr:from>
    <cdr:to>
      <cdr:x>0.45125</cdr:x>
      <cdr:y>0.5705</cdr:y>
    </cdr:to>
    <cdr:sp>
      <cdr:nvSpPr>
        <cdr:cNvPr id="1" name="Text Box 1"/>
        <cdr:cNvSpPr txBox="1">
          <a:spLocks noChangeArrowheads="1"/>
        </cdr:cNvSpPr>
      </cdr:nvSpPr>
      <cdr:spPr>
        <a:xfrm>
          <a:off x="3019425" y="1504950"/>
          <a:ext cx="142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Greek"/>
              <a:ea typeface="Arial Greek"/>
              <a:cs typeface="Arial Greek"/>
            </a:rPr>
            <a:t>Π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38100</xdr:rowOff>
    </xdr:from>
    <xdr:to>
      <xdr:col>10</xdr:col>
      <xdr:colOff>304800</xdr:colOff>
      <xdr:row>57</xdr:row>
      <xdr:rowOff>0</xdr:rowOff>
    </xdr:to>
    <xdr:graphicFrame>
      <xdr:nvGraphicFramePr>
        <xdr:cNvPr id="1" name="Γράφημα 1"/>
        <xdr:cNvGraphicFramePr/>
      </xdr:nvGraphicFramePr>
      <xdr:xfrm>
        <a:off x="9525" y="6362700"/>
        <a:ext cx="77152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18</xdr:row>
      <xdr:rowOff>0</xdr:rowOff>
    </xdr:from>
    <xdr:to>
      <xdr:col>9</xdr:col>
      <xdr:colOff>390525</xdr:colOff>
      <xdr:row>36</xdr:row>
      <xdr:rowOff>76200</xdr:rowOff>
    </xdr:to>
    <xdr:graphicFrame>
      <xdr:nvGraphicFramePr>
        <xdr:cNvPr id="2" name="Γράφημα 2"/>
        <xdr:cNvGraphicFramePr/>
      </xdr:nvGraphicFramePr>
      <xdr:xfrm>
        <a:off x="95250" y="3248025"/>
        <a:ext cx="70294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</xdr:row>
      <xdr:rowOff>104775</xdr:rowOff>
    </xdr:from>
    <xdr:to>
      <xdr:col>12</xdr:col>
      <xdr:colOff>85725</xdr:colOff>
      <xdr:row>16</xdr:row>
      <xdr:rowOff>142875</xdr:rowOff>
    </xdr:to>
    <xdr:graphicFrame>
      <xdr:nvGraphicFramePr>
        <xdr:cNvPr id="3" name="Chart 1"/>
        <xdr:cNvGraphicFramePr/>
      </xdr:nvGraphicFramePr>
      <xdr:xfrm>
        <a:off x="4124325" y="428625"/>
        <a:ext cx="47529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2</xdr:row>
      <xdr:rowOff>123825</xdr:rowOff>
    </xdr:from>
    <xdr:to>
      <xdr:col>18</xdr:col>
      <xdr:colOff>123825</xdr:colOff>
      <xdr:row>30</xdr:row>
      <xdr:rowOff>19050</xdr:rowOff>
    </xdr:to>
    <xdr:graphicFrame>
      <xdr:nvGraphicFramePr>
        <xdr:cNvPr id="1" name="Γράφημα 1"/>
        <xdr:cNvGraphicFramePr/>
      </xdr:nvGraphicFramePr>
      <xdr:xfrm>
        <a:off x="6477000" y="457200"/>
        <a:ext cx="59912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17"/>
  <sheetViews>
    <sheetView tabSelected="1" zoomScale="198" zoomScaleNormal="198" zoomScalePageLayoutView="0" workbookViewId="0" topLeftCell="A13">
      <selection activeCell="E6" sqref="E6:E15"/>
    </sheetView>
  </sheetViews>
  <sheetFormatPr defaultColWidth="9.00390625" defaultRowHeight="12.75"/>
  <cols>
    <col min="3" max="4" width="11.375" style="0" customWidth="1"/>
    <col min="5" max="5" width="11.625" style="0" customWidth="1"/>
  </cols>
  <sheetData>
    <row r="5" spans="2:7" ht="39">
      <c r="B5" s="1" t="s">
        <v>0</v>
      </c>
      <c r="C5" s="1" t="s">
        <v>1</v>
      </c>
      <c r="D5" s="1" t="s">
        <v>2</v>
      </c>
      <c r="E5" s="1" t="s">
        <v>31</v>
      </c>
      <c r="F5" t="s">
        <v>32</v>
      </c>
      <c r="G5" t="s">
        <v>33</v>
      </c>
    </row>
    <row r="6" spans="2:7" ht="12.75">
      <c r="B6" s="2">
        <v>1</v>
      </c>
      <c r="C6" s="12">
        <v>30</v>
      </c>
      <c r="D6" s="12">
        <v>184.4</v>
      </c>
      <c r="E6" s="13">
        <f>36.342+5.55*C6</f>
        <v>202.84199999999998</v>
      </c>
      <c r="F6" s="2">
        <f>D6-E6</f>
        <v>-18.44199999999998</v>
      </c>
      <c r="G6">
        <f>F6^2</f>
        <v>340.1073639999992</v>
      </c>
    </row>
    <row r="7" spans="2:7" ht="12.75">
      <c r="B7" s="2">
        <v>2</v>
      </c>
      <c r="C7" s="12">
        <v>40</v>
      </c>
      <c r="D7" s="12">
        <v>279.1</v>
      </c>
      <c r="E7" s="13">
        <f aca="true" t="shared" si="0" ref="E7:E15">36.342+5.55*C7</f>
        <v>258.342</v>
      </c>
      <c r="F7" s="2">
        <f aca="true" t="shared" si="1" ref="F7:F15">D7-E7</f>
        <v>20.758000000000038</v>
      </c>
      <c r="G7">
        <f aca="true" t="shared" si="2" ref="G7:G15">F7^2</f>
        <v>430.8945640000016</v>
      </c>
    </row>
    <row r="8" spans="2:7" ht="12.75">
      <c r="B8" s="2">
        <v>3</v>
      </c>
      <c r="C8" s="12">
        <v>40</v>
      </c>
      <c r="D8" s="12">
        <v>244</v>
      </c>
      <c r="E8" s="13">
        <f t="shared" si="0"/>
        <v>258.342</v>
      </c>
      <c r="F8" s="2">
        <f t="shared" si="1"/>
        <v>-14.341999999999985</v>
      </c>
      <c r="G8">
        <f t="shared" si="2"/>
        <v>205.69296399999956</v>
      </c>
    </row>
    <row r="9" spans="2:7" ht="12.75">
      <c r="B9" s="2">
        <v>4</v>
      </c>
      <c r="C9" s="12">
        <v>50</v>
      </c>
      <c r="D9" s="12">
        <v>314.2</v>
      </c>
      <c r="E9" s="13">
        <f t="shared" si="0"/>
        <v>313.842</v>
      </c>
      <c r="F9" s="2">
        <f t="shared" si="1"/>
        <v>0.3580000000000041</v>
      </c>
      <c r="G9">
        <f t="shared" si="2"/>
        <v>0.12816400000000294</v>
      </c>
    </row>
    <row r="10" spans="2:7" ht="12.75">
      <c r="B10" s="2">
        <v>5</v>
      </c>
      <c r="C10" s="12">
        <v>60</v>
      </c>
      <c r="D10" s="12">
        <v>382.2</v>
      </c>
      <c r="E10" s="13">
        <f t="shared" si="0"/>
        <v>369.342</v>
      </c>
      <c r="F10" s="2">
        <f t="shared" si="1"/>
        <v>12.858000000000004</v>
      </c>
      <c r="G10">
        <f t="shared" si="2"/>
        <v>165.3281640000001</v>
      </c>
    </row>
    <row r="11" spans="2:7" ht="12.75">
      <c r="B11" s="2">
        <v>6</v>
      </c>
      <c r="C11" s="12">
        <v>70</v>
      </c>
      <c r="D11" s="12">
        <v>450.2</v>
      </c>
      <c r="E11" s="13">
        <f t="shared" si="0"/>
        <v>424.842</v>
      </c>
      <c r="F11" s="2">
        <f t="shared" si="1"/>
        <v>25.358000000000004</v>
      </c>
      <c r="G11">
        <f t="shared" si="2"/>
        <v>643.0281640000002</v>
      </c>
    </row>
    <row r="12" spans="2:7" ht="12.75">
      <c r="B12" s="2">
        <v>7</v>
      </c>
      <c r="C12" s="12">
        <v>70</v>
      </c>
      <c r="D12" s="12">
        <v>423.6</v>
      </c>
      <c r="E12" s="13">
        <f t="shared" si="0"/>
        <v>424.842</v>
      </c>
      <c r="F12" s="2">
        <f t="shared" si="1"/>
        <v>-1.2419999999999618</v>
      </c>
      <c r="G12">
        <f t="shared" si="2"/>
        <v>1.542563999999905</v>
      </c>
    </row>
    <row r="13" spans="2:7" ht="12.75">
      <c r="B13" s="2">
        <v>8</v>
      </c>
      <c r="C13" s="12">
        <v>70</v>
      </c>
      <c r="D13" s="12">
        <v>410.2</v>
      </c>
      <c r="E13" s="13">
        <f t="shared" si="0"/>
        <v>424.842</v>
      </c>
      <c r="F13" s="2">
        <f t="shared" si="1"/>
        <v>-14.641999999999996</v>
      </c>
      <c r="G13">
        <f t="shared" si="2"/>
        <v>214.38816399999988</v>
      </c>
    </row>
    <row r="14" spans="2:7" ht="12.75">
      <c r="B14" s="2">
        <v>9</v>
      </c>
      <c r="C14" s="12">
        <v>80</v>
      </c>
      <c r="D14" s="12">
        <v>500.4</v>
      </c>
      <c r="E14" s="13">
        <f t="shared" si="0"/>
        <v>480.342</v>
      </c>
      <c r="F14" s="2">
        <f t="shared" si="1"/>
        <v>20.057999999999993</v>
      </c>
      <c r="G14">
        <f t="shared" si="2"/>
        <v>402.3233639999997</v>
      </c>
    </row>
    <row r="15" spans="2:7" ht="12.75">
      <c r="B15" s="2">
        <v>10</v>
      </c>
      <c r="C15" s="12">
        <v>90</v>
      </c>
      <c r="D15" s="12">
        <v>505.3</v>
      </c>
      <c r="E15" s="13">
        <f t="shared" si="0"/>
        <v>535.842</v>
      </c>
      <c r="F15" s="2">
        <f t="shared" si="1"/>
        <v>-30.541999999999973</v>
      </c>
      <c r="G15">
        <f t="shared" si="2"/>
        <v>932.8137639999984</v>
      </c>
    </row>
    <row r="17" spans="6:7" ht="12.75">
      <c r="F17">
        <f>SUM(F6:F16)</f>
        <v>0.18000000000014893</v>
      </c>
      <c r="G17">
        <f>SUM(G6:G16)</f>
        <v>3336.247239999999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7" sqref="B7"/>
    </sheetView>
  </sheetViews>
  <sheetFormatPr defaultColWidth="9.00390625" defaultRowHeight="12.75"/>
  <sheetData>
    <row r="1" ht="12.75">
      <c r="A1" t="s">
        <v>3</v>
      </c>
    </row>
    <row r="2" ht="13.5" thickBot="1"/>
    <row r="3" spans="1:2" ht="12.75">
      <c r="A3" s="6" t="s">
        <v>4</v>
      </c>
      <c r="B3" s="6"/>
    </row>
    <row r="4" spans="1:2" ht="12.75">
      <c r="A4" s="3" t="s">
        <v>5</v>
      </c>
      <c r="B4" s="3">
        <v>0.9844442762006551</v>
      </c>
    </row>
    <row r="5" spans="1:3" ht="12.75">
      <c r="A5" s="3" t="s">
        <v>6</v>
      </c>
      <c r="B5" s="7">
        <v>0.9691305329442317</v>
      </c>
      <c r="C5">
        <f>SQRT(B5)</f>
        <v>0.9844442762006551</v>
      </c>
    </row>
    <row r="6" spans="1:2" ht="12.75">
      <c r="A6" s="3" t="s">
        <v>7</v>
      </c>
      <c r="B6" s="3">
        <v>0.9652718495622605</v>
      </c>
    </row>
    <row r="7" spans="1:2" ht="12.75">
      <c r="A7" s="3" t="s">
        <v>8</v>
      </c>
      <c r="B7" s="3">
        <v>20.421323738565388</v>
      </c>
    </row>
    <row r="8" spans="1:2" ht="13.5" thickBot="1">
      <c r="A8" s="4" t="s">
        <v>9</v>
      </c>
      <c r="B8" s="4">
        <v>10</v>
      </c>
    </row>
    <row r="10" ht="13.5" thickBot="1">
      <c r="A10" t="s">
        <v>10</v>
      </c>
    </row>
    <row r="11" spans="1:6" ht="12.75">
      <c r="A11" s="5"/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</row>
    <row r="12" spans="1:6" ht="12.75">
      <c r="A12" s="3" t="s">
        <v>11</v>
      </c>
      <c r="B12" s="3">
        <v>1</v>
      </c>
      <c r="C12" s="3">
        <v>104739.60029411764</v>
      </c>
      <c r="D12" s="3">
        <v>104739.60029411764</v>
      </c>
      <c r="E12" s="3">
        <v>251.15575366258585</v>
      </c>
      <c r="F12" s="3">
        <v>2.5142521789150306E-07</v>
      </c>
    </row>
    <row r="13" spans="1:6" ht="12.75">
      <c r="A13" s="3" t="s">
        <v>12</v>
      </c>
      <c r="B13" s="3">
        <v>8</v>
      </c>
      <c r="C13" s="3">
        <v>3336.2437058823543</v>
      </c>
      <c r="D13" s="3">
        <v>417.0304632352943</v>
      </c>
      <c r="E13" s="3"/>
      <c r="F13" s="3"/>
    </row>
    <row r="14" spans="1:6" ht="13.5" thickBot="1">
      <c r="A14" s="4" t="s">
        <v>13</v>
      </c>
      <c r="B14" s="4">
        <v>9</v>
      </c>
      <c r="C14" s="4">
        <v>108075.844</v>
      </c>
      <c r="D14" s="4"/>
      <c r="E14" s="4"/>
      <c r="F14" s="4"/>
    </row>
    <row r="15" ht="13.5" thickBot="1"/>
    <row r="16" spans="1:9" ht="12.75">
      <c r="A16" s="5"/>
      <c r="B16" s="5" t="s">
        <v>20</v>
      </c>
      <c r="C16" s="5" t="s">
        <v>8</v>
      </c>
      <c r="D16" s="5" t="s">
        <v>21</v>
      </c>
      <c r="E16" s="5" t="s">
        <v>22</v>
      </c>
      <c r="F16" s="5" t="s">
        <v>23</v>
      </c>
      <c r="G16" s="5" t="s">
        <v>24</v>
      </c>
      <c r="H16" s="5" t="s">
        <v>25</v>
      </c>
      <c r="I16" s="5" t="s">
        <v>26</v>
      </c>
    </row>
    <row r="17" spans="1:9" ht="12.75">
      <c r="A17" s="3" t="s">
        <v>14</v>
      </c>
      <c r="B17" s="7">
        <v>36.34235294117639</v>
      </c>
      <c r="C17" s="3">
        <v>21.983282586514395</v>
      </c>
      <c r="D17" s="3">
        <v>1.6531813571586682</v>
      </c>
      <c r="E17" s="3">
        <v>0.13689400606151336</v>
      </c>
      <c r="F17" s="3">
        <v>-14.35118756680832</v>
      </c>
      <c r="G17" s="3">
        <v>87.0358934491611</v>
      </c>
      <c r="H17" s="3">
        <v>-14.35118756680832</v>
      </c>
      <c r="I17" s="3">
        <v>87.0358934491611</v>
      </c>
    </row>
    <row r="18" spans="1:9" ht="13.5" thickBot="1">
      <c r="A18" s="4" t="s">
        <v>27</v>
      </c>
      <c r="B18" s="8">
        <v>5.55029411764706</v>
      </c>
      <c r="C18" s="4">
        <v>0.3502228127901094</v>
      </c>
      <c r="D18" s="4">
        <v>15.847894297432257</v>
      </c>
      <c r="E18" s="4">
        <v>2.5142521789150295E-07</v>
      </c>
      <c r="F18" s="4">
        <v>4.742678863777424</v>
      </c>
      <c r="G18" s="4">
        <v>6.357909371516696</v>
      </c>
      <c r="H18" s="4">
        <v>4.742678863777424</v>
      </c>
      <c r="I18" s="4">
        <v>6.357909371516696</v>
      </c>
    </row>
    <row r="22" ht="12.75">
      <c r="A22" t="s">
        <v>28</v>
      </c>
    </row>
    <row r="23" ht="13.5" thickBot="1"/>
    <row r="24" spans="1:3" ht="12.75">
      <c r="A24" s="5" t="s">
        <v>9</v>
      </c>
      <c r="B24" s="5" t="s">
        <v>29</v>
      </c>
      <c r="C24" s="5" t="s">
        <v>30</v>
      </c>
    </row>
    <row r="25" spans="1:3" ht="12.75">
      <c r="A25" s="3">
        <v>1</v>
      </c>
      <c r="B25" s="3">
        <v>202.8511764705882</v>
      </c>
      <c r="C25" s="3">
        <v>-18.451176470588194</v>
      </c>
    </row>
    <row r="26" spans="1:3" ht="12.75">
      <c r="A26" s="3">
        <v>2</v>
      </c>
      <c r="B26" s="3">
        <v>258.3541176470588</v>
      </c>
      <c r="C26" s="3">
        <v>20.745882352941237</v>
      </c>
    </row>
    <row r="27" spans="1:3" ht="12.75">
      <c r="A27" s="3">
        <v>3</v>
      </c>
      <c r="B27" s="3">
        <v>258.3541176470588</v>
      </c>
      <c r="C27" s="3">
        <v>-14.354117647058786</v>
      </c>
    </row>
    <row r="28" spans="1:3" ht="12.75">
      <c r="A28" s="3">
        <v>4</v>
      </c>
      <c r="B28" s="3">
        <v>313.85705882352937</v>
      </c>
      <c r="C28" s="3">
        <v>0.3429411764706174</v>
      </c>
    </row>
    <row r="29" spans="1:3" ht="12.75">
      <c r="A29" s="3">
        <v>5</v>
      </c>
      <c r="B29" s="3">
        <v>369.36</v>
      </c>
      <c r="C29" s="3">
        <v>12.84</v>
      </c>
    </row>
    <row r="30" spans="1:3" ht="12.75">
      <c r="A30" s="3">
        <v>6</v>
      </c>
      <c r="B30" s="3">
        <v>424.8629411764706</v>
      </c>
      <c r="C30" s="3">
        <v>25.33705882352939</v>
      </c>
    </row>
    <row r="31" spans="1:3" ht="12.75">
      <c r="A31" s="3">
        <v>7</v>
      </c>
      <c r="B31" s="3">
        <v>424.8629411764706</v>
      </c>
      <c r="C31" s="3">
        <v>-1.2629411764705765</v>
      </c>
    </row>
    <row r="32" spans="1:3" ht="12.75">
      <c r="A32" s="3">
        <v>8</v>
      </c>
      <c r="B32" s="3">
        <v>424.8629411764706</v>
      </c>
      <c r="C32" s="3">
        <v>-14.66294117647061</v>
      </c>
    </row>
    <row r="33" spans="1:3" ht="12.75">
      <c r="A33" s="3">
        <v>9</v>
      </c>
      <c r="B33" s="3">
        <v>480.3658823529412</v>
      </c>
      <c r="C33" s="3">
        <v>20.034117647058792</v>
      </c>
    </row>
    <row r="34" spans="1:3" ht="13.5" thickBot="1">
      <c r="A34" s="4">
        <v>10</v>
      </c>
      <c r="B34" s="4">
        <v>535.8688235294119</v>
      </c>
      <c r="C34" s="4">
        <v>-30.568823529411873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I21"/>
  <sheetViews>
    <sheetView zoomScalePageLayoutView="0" workbookViewId="0" topLeftCell="A1">
      <selection activeCell="G21" sqref="G21"/>
    </sheetView>
  </sheetViews>
  <sheetFormatPr defaultColWidth="9.00390625" defaultRowHeight="12.75"/>
  <sheetData>
    <row r="3" spans="3:9" ht="66">
      <c r="C3" s="10" t="s">
        <v>1</v>
      </c>
      <c r="D3" s="10" t="s">
        <v>2</v>
      </c>
      <c r="E3" s="11" t="s">
        <v>34</v>
      </c>
      <c r="F3" s="11" t="s">
        <v>35</v>
      </c>
      <c r="G3" s="11" t="s">
        <v>36</v>
      </c>
      <c r="H3" s="11" t="s">
        <v>37</v>
      </c>
      <c r="I3" s="11" t="s">
        <v>39</v>
      </c>
    </row>
    <row r="4" spans="3:9" ht="12.75">
      <c r="C4" s="2">
        <v>30</v>
      </c>
      <c r="D4" s="2">
        <v>184.4</v>
      </c>
      <c r="E4">
        <f>C4-$C$15</f>
        <v>-30</v>
      </c>
      <c r="F4">
        <f>D4-$D$15</f>
        <v>-184.96</v>
      </c>
      <c r="G4">
        <f>E4*F4</f>
        <v>5548.8</v>
      </c>
      <c r="H4">
        <f>E4^2</f>
        <v>900</v>
      </c>
      <c r="I4">
        <f>F4^2</f>
        <v>34210.2016</v>
      </c>
    </row>
    <row r="5" spans="3:9" ht="12.75">
      <c r="C5" s="2">
        <v>40</v>
      </c>
      <c r="D5" s="2">
        <v>279.1</v>
      </c>
      <c r="E5">
        <f aca="true" t="shared" si="0" ref="E5:E13">C5-$C$15</f>
        <v>-20</v>
      </c>
      <c r="F5">
        <f aca="true" t="shared" si="1" ref="F5:F13">D5-$D$15</f>
        <v>-90.25999999999999</v>
      </c>
      <c r="G5">
        <f aca="true" t="shared" si="2" ref="G5:G13">E5*F5</f>
        <v>1805.1999999999998</v>
      </c>
      <c r="H5">
        <f aca="true" t="shared" si="3" ref="H5:H13">E5^2</f>
        <v>400</v>
      </c>
      <c r="I5">
        <f aca="true" t="shared" si="4" ref="I5:I13">F5^2</f>
        <v>8146.867599999999</v>
      </c>
    </row>
    <row r="6" spans="3:9" ht="12.75">
      <c r="C6" s="2">
        <v>40</v>
      </c>
      <c r="D6" s="2">
        <v>244</v>
      </c>
      <c r="E6">
        <f t="shared" si="0"/>
        <v>-20</v>
      </c>
      <c r="F6">
        <f t="shared" si="1"/>
        <v>-125.36000000000001</v>
      </c>
      <c r="G6">
        <f t="shared" si="2"/>
        <v>2507.2000000000003</v>
      </c>
      <c r="H6">
        <f t="shared" si="3"/>
        <v>400</v>
      </c>
      <c r="I6">
        <f t="shared" si="4"/>
        <v>15715.129600000004</v>
      </c>
    </row>
    <row r="7" spans="3:9" ht="12.75">
      <c r="C7" s="2">
        <v>50</v>
      </c>
      <c r="D7" s="2">
        <v>314.2</v>
      </c>
      <c r="E7">
        <f t="shared" si="0"/>
        <v>-10</v>
      </c>
      <c r="F7">
        <f t="shared" si="1"/>
        <v>-55.160000000000025</v>
      </c>
      <c r="G7">
        <f t="shared" si="2"/>
        <v>551.6000000000003</v>
      </c>
      <c r="H7">
        <f t="shared" si="3"/>
        <v>100</v>
      </c>
      <c r="I7">
        <f t="shared" si="4"/>
        <v>3042.6256000000026</v>
      </c>
    </row>
    <row r="8" spans="3:9" ht="12.75">
      <c r="C8" s="2">
        <v>60</v>
      </c>
      <c r="D8" s="2">
        <v>382.2</v>
      </c>
      <c r="E8">
        <f t="shared" si="0"/>
        <v>0</v>
      </c>
      <c r="F8">
        <f t="shared" si="1"/>
        <v>12.839999999999975</v>
      </c>
      <c r="G8">
        <f t="shared" si="2"/>
        <v>0</v>
      </c>
      <c r="H8">
        <f t="shared" si="3"/>
        <v>0</v>
      </c>
      <c r="I8">
        <f t="shared" si="4"/>
        <v>164.86559999999935</v>
      </c>
    </row>
    <row r="9" spans="3:9" ht="12.75">
      <c r="C9" s="2">
        <v>70</v>
      </c>
      <c r="D9" s="2">
        <v>450.2</v>
      </c>
      <c r="E9">
        <f t="shared" si="0"/>
        <v>10</v>
      </c>
      <c r="F9">
        <f t="shared" si="1"/>
        <v>80.83999999999997</v>
      </c>
      <c r="G9">
        <f t="shared" si="2"/>
        <v>808.3999999999997</v>
      </c>
      <c r="H9">
        <f t="shared" si="3"/>
        <v>100</v>
      </c>
      <c r="I9">
        <f t="shared" si="4"/>
        <v>6535.105599999996</v>
      </c>
    </row>
    <row r="10" spans="3:9" ht="12.75">
      <c r="C10" s="2">
        <v>70</v>
      </c>
      <c r="D10" s="2">
        <v>423.6</v>
      </c>
      <c r="E10">
        <f t="shared" si="0"/>
        <v>10</v>
      </c>
      <c r="F10">
        <f t="shared" si="1"/>
        <v>54.24000000000001</v>
      </c>
      <c r="G10">
        <f t="shared" si="2"/>
        <v>542.4000000000001</v>
      </c>
      <c r="H10">
        <f t="shared" si="3"/>
        <v>100</v>
      </c>
      <c r="I10">
        <f t="shared" si="4"/>
        <v>2941.977600000001</v>
      </c>
    </row>
    <row r="11" spans="3:9" ht="12.75">
      <c r="C11" s="2">
        <v>70</v>
      </c>
      <c r="D11" s="2">
        <v>410.2</v>
      </c>
      <c r="E11">
        <f t="shared" si="0"/>
        <v>10</v>
      </c>
      <c r="F11">
        <f t="shared" si="1"/>
        <v>40.839999999999975</v>
      </c>
      <c r="G11">
        <f t="shared" si="2"/>
        <v>408.39999999999975</v>
      </c>
      <c r="H11">
        <f t="shared" si="3"/>
        <v>100</v>
      </c>
      <c r="I11">
        <f t="shared" si="4"/>
        <v>1667.905599999998</v>
      </c>
    </row>
    <row r="12" spans="3:9" ht="12.75">
      <c r="C12" s="2">
        <v>80</v>
      </c>
      <c r="D12" s="2">
        <v>500.4</v>
      </c>
      <c r="E12">
        <f t="shared" si="0"/>
        <v>20</v>
      </c>
      <c r="F12">
        <f t="shared" si="1"/>
        <v>131.03999999999996</v>
      </c>
      <c r="G12">
        <f t="shared" si="2"/>
        <v>2620.7999999999993</v>
      </c>
      <c r="H12">
        <f t="shared" si="3"/>
        <v>400</v>
      </c>
      <c r="I12">
        <f t="shared" si="4"/>
        <v>17171.481599999992</v>
      </c>
    </row>
    <row r="13" spans="3:9" ht="12.75">
      <c r="C13" s="2">
        <v>90</v>
      </c>
      <c r="D13" s="2">
        <v>505.3</v>
      </c>
      <c r="E13">
        <f t="shared" si="0"/>
        <v>30</v>
      </c>
      <c r="F13">
        <f t="shared" si="1"/>
        <v>135.94</v>
      </c>
      <c r="G13">
        <f t="shared" si="2"/>
        <v>4078.2</v>
      </c>
      <c r="H13">
        <f t="shared" si="3"/>
        <v>900</v>
      </c>
      <c r="I13">
        <f t="shared" si="4"/>
        <v>18479.6836</v>
      </c>
    </row>
    <row r="14" spans="7:9" ht="12.75">
      <c r="G14" s="9">
        <f>SUM(G4:G13)</f>
        <v>18871</v>
      </c>
      <c r="H14" s="9">
        <f>SUM(H4:H13)</f>
        <v>3400</v>
      </c>
      <c r="I14" s="9">
        <f>SUM(I4:I13)</f>
        <v>108075.844</v>
      </c>
    </row>
    <row r="15" spans="3:4" ht="12.75">
      <c r="C15">
        <f>AVERAGE(C4:C13)</f>
        <v>60</v>
      </c>
      <c r="D15">
        <f>AVERAGE(D4:D13)</f>
        <v>369.36</v>
      </c>
    </row>
    <row r="18" spans="6:7" ht="12.75">
      <c r="F18" s="2" t="s">
        <v>38</v>
      </c>
      <c r="G18">
        <f>G14/H14</f>
        <v>5.550294117647059</v>
      </c>
    </row>
    <row r="19" ht="12.75">
      <c r="F19" s="2" t="s">
        <v>41</v>
      </c>
    </row>
    <row r="20" spans="6:7" ht="15">
      <c r="F20" s="2" t="s">
        <v>42</v>
      </c>
      <c r="G20">
        <f>G21^2</f>
        <v>0.9691305329442319</v>
      </c>
    </row>
    <row r="21" spans="6:7" ht="12.75">
      <c r="F21" s="2" t="s">
        <v>40</v>
      </c>
      <c r="G21">
        <f>G14/(SQRT(H14)*SQRT(I14))</f>
        <v>0.9844442762006552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Amaigren</dc:creator>
  <cp:keywords/>
  <dc:description/>
  <cp:lastModifiedBy>Michael Vidalis</cp:lastModifiedBy>
  <cp:lastPrinted>2003-03-28T10:04:49Z</cp:lastPrinted>
  <dcterms:created xsi:type="dcterms:W3CDTF">2003-03-26T10:19:47Z</dcterms:created>
  <dcterms:modified xsi:type="dcterms:W3CDTF">2021-11-04T14:24:59Z</dcterms:modified>
  <cp:category/>
  <cp:version/>
  <cp:contentType/>
  <cp:contentStatus/>
</cp:coreProperties>
</file>