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ggrafa\Xios\TDE\Mathimata\Operations management_2\Excel\Forecasting\"/>
    </mc:Choice>
  </mc:AlternateContent>
  <xr:revisionPtr revIDLastSave="0" documentId="8_{DCCF42F7-228A-4B4A-9633-159E4B6CB3E3}" xr6:coauthVersionLast="46" xr6:coauthVersionMax="46" xr10:uidLastSave="{00000000-0000-0000-0000-000000000000}"/>
  <bookViews>
    <workbookView xWindow="19080" yWindow="-4275" windowWidth="25440" windowHeight="15390" activeTab="1" xr2:uid="{6F917468-A256-4FB1-AB30-0182CD860089}"/>
  </bookViews>
  <sheets>
    <sheet name="Sheet1" sheetId="1" r:id="rId1"/>
    <sheet name="Sheet2" sheetId="2" r:id="rId2"/>
  </sheets>
  <definedNames>
    <definedName name="Cc">Sheet2!$C$7</definedName>
    <definedName name="Co">Sheet2!$C$6</definedName>
    <definedName name="D">Sheet2!$C$3</definedName>
    <definedName name="dailly_demand">Sheet2!$C$4</definedName>
    <definedName name="p">Sheet2!$C$5</definedName>
    <definedName name="Q">Sheet2!$C$9</definedName>
    <definedName name="T">Sheet2!$C$17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2" l="1"/>
  <c r="C18" i="2"/>
  <c r="C17" i="2"/>
  <c r="C15" i="2"/>
  <c r="C13" i="2"/>
  <c r="C12" i="2"/>
  <c r="C10" i="2"/>
  <c r="C9" i="2"/>
  <c r="C4" i="2"/>
  <c r="C14" i="1"/>
  <c r="C12" i="1"/>
  <c r="C8" i="1"/>
  <c r="C7" i="1"/>
  <c r="B4" i="1"/>
  <c r="B3" i="1"/>
</calcChain>
</file>

<file path=xl/sharedStrings.xml><?xml version="1.0" encoding="utf-8"?>
<sst xmlns="http://schemas.openxmlformats.org/spreadsheetml/2006/main" count="16" uniqueCount="16">
  <si>
    <t>Cc</t>
  </si>
  <si>
    <t>Annual holding Cost</t>
  </si>
  <si>
    <t>Annual Ordering Cost</t>
  </si>
  <si>
    <t>D</t>
  </si>
  <si>
    <t>d</t>
  </si>
  <si>
    <t>p</t>
  </si>
  <si>
    <t>Co</t>
  </si>
  <si>
    <t>Q</t>
  </si>
  <si>
    <t>M</t>
  </si>
  <si>
    <t>Annual production costs</t>
  </si>
  <si>
    <t>Annual holding cost</t>
  </si>
  <si>
    <t>Total annual cost</t>
  </si>
  <si>
    <t>T</t>
  </si>
  <si>
    <t>n</t>
  </si>
  <si>
    <t>Production cycle</t>
  </si>
  <si>
    <t>Askisi 13_6 Russell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</si>
</sst>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444BC-46F7-4AE8-82FC-80FC142DB5C4}">
  <dimension ref="B3:C14"/>
  <sheetViews>
    <sheetView workbookViewId="0">
      <selection activeCell="C15" sqref="C15"/>
    </sheetView>
  </sheetViews>
  <sheetFormatPr defaultRowHeight="15" x14ac:dyDescent="0.25"/>
  <sheetData>
    <row r="3" spans="2:3" x14ac:dyDescent="0.25">
      <c r="B3">
        <f>2*1500*625/130</f>
        <v>14423.076923076924</v>
      </c>
    </row>
    <row r="4" spans="2:3" x14ac:dyDescent="0.25">
      <c r="B4">
        <f>SQRT(B3)</f>
        <v>120.09611535381535</v>
      </c>
    </row>
    <row r="7" spans="2:3" ht="45" x14ac:dyDescent="0.25">
      <c r="B7" s="1" t="s">
        <v>1</v>
      </c>
      <c r="C7">
        <f>60*130</f>
        <v>7800</v>
      </c>
    </row>
    <row r="8" spans="2:3" ht="45" x14ac:dyDescent="0.25">
      <c r="B8" s="1" t="s">
        <v>2</v>
      </c>
      <c r="C8">
        <f>12.5*625</f>
        <v>7812.5</v>
      </c>
    </row>
    <row r="12" spans="2:3" x14ac:dyDescent="0.25">
      <c r="C12">
        <f>(1/12.5)*300</f>
        <v>24</v>
      </c>
    </row>
    <row r="14" spans="2:3" x14ac:dyDescent="0.25">
      <c r="C14">
        <f>6000/260</f>
        <v>23.076923076923077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226AB-9C54-4205-BAC7-85193FBF43B0}">
  <dimension ref="B1:C19"/>
  <sheetViews>
    <sheetView tabSelected="1" workbookViewId="0">
      <selection activeCell="F7" sqref="F7"/>
    </sheetView>
  </sheetViews>
  <sheetFormatPr defaultRowHeight="15" x14ac:dyDescent="0.25"/>
  <cols>
    <col min="2" max="2" width="12.140625" style="2" customWidth="1"/>
  </cols>
  <sheetData>
    <row r="1" spans="2:3" x14ac:dyDescent="0.25">
      <c r="B1" s="4" t="s">
        <v>15</v>
      </c>
    </row>
    <row r="3" spans="2:3" x14ac:dyDescent="0.25">
      <c r="B3" s="2" t="s">
        <v>3</v>
      </c>
      <c r="C3">
        <v>6000</v>
      </c>
    </row>
    <row r="4" spans="2:3" x14ac:dyDescent="0.25">
      <c r="B4" s="2" t="s">
        <v>4</v>
      </c>
      <c r="C4">
        <f>D/260</f>
        <v>23.076923076923077</v>
      </c>
    </row>
    <row r="5" spans="2:3" x14ac:dyDescent="0.25">
      <c r="B5" s="2" t="s">
        <v>5</v>
      </c>
      <c r="C5">
        <v>116</v>
      </c>
    </row>
    <row r="6" spans="2:3" x14ac:dyDescent="0.25">
      <c r="B6" s="2" t="s">
        <v>6</v>
      </c>
      <c r="C6">
        <v>700</v>
      </c>
    </row>
    <row r="7" spans="2:3" x14ac:dyDescent="0.25">
      <c r="B7" s="2" t="s">
        <v>0</v>
      </c>
      <c r="C7">
        <v>9</v>
      </c>
    </row>
    <row r="9" spans="2:3" x14ac:dyDescent="0.25">
      <c r="B9" s="2" t="s">
        <v>7</v>
      </c>
      <c r="C9">
        <f>SQRT((2*D*Co)/(Cc*(1-dailly_demand/p)))</f>
        <v>1079.4078991759936</v>
      </c>
    </row>
    <row r="10" spans="2:3" x14ac:dyDescent="0.25">
      <c r="B10" s="2" t="s">
        <v>8</v>
      </c>
      <c r="C10">
        <f>(Q/2)*(1-dailly_demand/p)</f>
        <v>432.33578985563673</v>
      </c>
    </row>
    <row r="12" spans="2:3" ht="45" x14ac:dyDescent="0.25">
      <c r="B12" s="3" t="s">
        <v>9</v>
      </c>
      <c r="C12">
        <f>Co*D/Q</f>
        <v>3891.0221087007303</v>
      </c>
    </row>
    <row r="13" spans="2:3" ht="30" x14ac:dyDescent="0.25">
      <c r="B13" s="3" t="s">
        <v>10</v>
      </c>
      <c r="C13">
        <f>Cc*Q*(1-dailly_demand/p)/2</f>
        <v>3891.0221087007308</v>
      </c>
    </row>
    <row r="15" spans="2:3" x14ac:dyDescent="0.25">
      <c r="B15" s="2" t="s">
        <v>11</v>
      </c>
      <c r="C15">
        <f>C12+C13</f>
        <v>7782.0442174014606</v>
      </c>
    </row>
    <row r="17" spans="2:3" x14ac:dyDescent="0.25">
      <c r="B17" s="2" t="s">
        <v>12</v>
      </c>
      <c r="C17">
        <f>Q/dailly_demand</f>
        <v>46.77434229762639</v>
      </c>
    </row>
    <row r="18" spans="2:3" x14ac:dyDescent="0.25">
      <c r="B18" s="2" t="s">
        <v>13</v>
      </c>
      <c r="C18">
        <f>D/Q</f>
        <v>5.5586030124296144</v>
      </c>
    </row>
    <row r="19" spans="2:3" x14ac:dyDescent="0.25">
      <c r="B19" s="2" t="s">
        <v>14</v>
      </c>
      <c r="C19">
        <f>Q/p</f>
        <v>9.3052405101378763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Sheet1</vt:lpstr>
      <vt:lpstr>Sheet2</vt:lpstr>
      <vt:lpstr>Cc</vt:lpstr>
      <vt:lpstr>Co</vt:lpstr>
      <vt:lpstr>D</vt:lpstr>
      <vt:lpstr>dailly_demand</vt:lpstr>
      <vt:lpstr>p</vt:lpstr>
      <vt:lpstr>Q</vt:lpstr>
      <vt:lpstr>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</cp:lastModifiedBy>
  <dcterms:created xsi:type="dcterms:W3CDTF">2021-03-05T08:39:55Z</dcterms:created>
  <dcterms:modified xsi:type="dcterms:W3CDTF">2021-03-05T09:31:01Z</dcterms:modified>
</cp:coreProperties>
</file>