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Excel\Forecasting\"/>
    </mc:Choice>
  </mc:AlternateContent>
  <xr:revisionPtr revIDLastSave="0" documentId="13_ncr:1_{427742EF-3BAF-414A-8756-FF2C83BD93D8}" xr6:coauthVersionLast="46" xr6:coauthVersionMax="46" xr10:uidLastSave="{00000000-0000-0000-0000-000000000000}"/>
  <bookViews>
    <workbookView xWindow="19080" yWindow="-4275" windowWidth="25440" windowHeight="15390" xr2:uid="{755BE6D6-3AB2-40D4-A9F9-42237833828A}"/>
  </bookViews>
  <sheets>
    <sheet name="exponential" sheetId="1" r:id="rId1"/>
    <sheet name="Linear" sheetId="2" r:id="rId2"/>
    <sheet name="moov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0" i="3"/>
  <c r="F30" i="2"/>
  <c r="F32" i="2" s="1"/>
  <c r="F31" i="1"/>
  <c r="F34" i="1" s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9" i="3"/>
  <c r="E30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9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5" i="2"/>
  <c r="E30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7" i="1"/>
  <c r="E3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7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7" i="1"/>
</calcChain>
</file>

<file path=xl/sharedStrings.xml><?xml version="1.0" encoding="utf-8"?>
<sst xmlns="http://schemas.openxmlformats.org/spreadsheetml/2006/main" count="57" uniqueCount="41">
  <si>
    <t>Askisi 12_21 Russell</t>
  </si>
  <si>
    <t>Μήνας</t>
  </si>
  <si>
    <t>Dt</t>
  </si>
  <si>
    <t>a</t>
  </si>
  <si>
    <t>Ft</t>
  </si>
  <si>
    <t>et</t>
  </si>
  <si>
    <t>|et|</t>
  </si>
  <si>
    <t>bias</t>
  </si>
  <si>
    <t>MAD</t>
  </si>
  <si>
    <t>TS</t>
  </si>
  <si>
    <t>E</t>
  </si>
  <si>
    <t>Σωρευτικό λάθος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</si>
  <si>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</si>
  <si>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</si>
  <si>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</si>
  <si>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</si>
  <si>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</si>
  <si>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</si>
  <si>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</si>
  <si>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</si>
  <si>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</si>
  <si>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</si>
  <si>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</si>
  <si>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</si>
  <si>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</si>
  <si>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</si>
  <si>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</si>
  <si>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</si>
  <si>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</si>
  <si>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</si>
  <si>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</si>
  <si>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</si>
  <si>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</si>
  <si>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</si>
  <si>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</si>
  <si>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</si>
  <si>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</si>
  <si>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RESIDUAL OUTPUT</t>
  </si>
  <si>
    <t>Observation</t>
  </si>
  <si>
    <t>Predicted Y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</si>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</sst>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exponential!$C$6:$C$29</c:f>
              <c:numCache>
                <c:formatCode>General</c:formatCode>
                <c:ptCount val="24"/>
                <c:pt idx="0">
                  <c:v>345</c:v>
                </c:pt>
                <c:pt idx="1">
                  <c:v>411</c:v>
                </c:pt>
                <c:pt idx="2">
                  <c:v>266</c:v>
                </c:pt>
                <c:pt idx="3">
                  <c:v>347</c:v>
                </c:pt>
                <c:pt idx="4">
                  <c:v>506</c:v>
                </c:pt>
                <c:pt idx="5">
                  <c:v>278</c:v>
                </c:pt>
                <c:pt idx="6">
                  <c:v>411</c:v>
                </c:pt>
                <c:pt idx="7">
                  <c:v>510</c:v>
                </c:pt>
                <c:pt idx="8">
                  <c:v>198</c:v>
                </c:pt>
                <c:pt idx="9">
                  <c:v>387</c:v>
                </c:pt>
                <c:pt idx="10">
                  <c:v>344</c:v>
                </c:pt>
                <c:pt idx="11">
                  <c:v>412</c:v>
                </c:pt>
                <c:pt idx="12">
                  <c:v>415</c:v>
                </c:pt>
                <c:pt idx="13">
                  <c:v>395</c:v>
                </c:pt>
                <c:pt idx="14">
                  <c:v>298</c:v>
                </c:pt>
                <c:pt idx="15">
                  <c:v>377</c:v>
                </c:pt>
                <c:pt idx="16">
                  <c:v>418</c:v>
                </c:pt>
                <c:pt idx="17">
                  <c:v>522</c:v>
                </c:pt>
                <c:pt idx="18">
                  <c:v>421</c:v>
                </c:pt>
                <c:pt idx="19">
                  <c:v>384</c:v>
                </c:pt>
                <c:pt idx="20">
                  <c:v>455</c:v>
                </c:pt>
                <c:pt idx="21">
                  <c:v>506</c:v>
                </c:pt>
                <c:pt idx="22">
                  <c:v>478</c:v>
                </c:pt>
                <c:pt idx="23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D-4F9A-948C-A29CE1A53CA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exponential!$D$6:$D$29</c:f>
              <c:numCache>
                <c:formatCode>General</c:formatCode>
                <c:ptCount val="24"/>
                <c:pt idx="0">
                  <c:v>#N/A</c:v>
                </c:pt>
                <c:pt idx="1">
                  <c:v>345</c:v>
                </c:pt>
                <c:pt idx="2">
                  <c:v>397.8</c:v>
                </c:pt>
                <c:pt idx="3">
                  <c:v>292.36</c:v>
                </c:pt>
                <c:pt idx="4">
                  <c:v>336.072</c:v>
                </c:pt>
                <c:pt idx="5">
                  <c:v>472.01440000000002</c:v>
                </c:pt>
                <c:pt idx="6">
                  <c:v>316.80288000000002</c:v>
                </c:pt>
                <c:pt idx="7">
                  <c:v>392.16057599999999</c:v>
                </c:pt>
                <c:pt idx="8">
                  <c:v>486.4321152</c:v>
                </c:pt>
                <c:pt idx="9">
                  <c:v>255.68642304000002</c:v>
                </c:pt>
                <c:pt idx="10">
                  <c:v>360.73728460800004</c:v>
                </c:pt>
                <c:pt idx="11">
                  <c:v>347.34745692159998</c:v>
                </c:pt>
                <c:pt idx="12">
                  <c:v>399.06949138432003</c:v>
                </c:pt>
                <c:pt idx="13">
                  <c:v>411.81389827686399</c:v>
                </c:pt>
                <c:pt idx="14">
                  <c:v>398.36277965537283</c:v>
                </c:pt>
                <c:pt idx="15">
                  <c:v>318.07255593107459</c:v>
                </c:pt>
                <c:pt idx="16">
                  <c:v>365.21451118621496</c:v>
                </c:pt>
                <c:pt idx="17">
                  <c:v>407.44290223724306</c:v>
                </c:pt>
                <c:pt idx="18">
                  <c:v>499.08858044744863</c:v>
                </c:pt>
                <c:pt idx="19">
                  <c:v>436.61771608948976</c:v>
                </c:pt>
                <c:pt idx="20">
                  <c:v>394.52354321789801</c:v>
                </c:pt>
                <c:pt idx="21">
                  <c:v>442.90470864357962</c:v>
                </c:pt>
                <c:pt idx="22">
                  <c:v>493.38094172871592</c:v>
                </c:pt>
                <c:pt idx="23">
                  <c:v>481.07618834574322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D-4F9A-948C-A29CE1A5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7537408"/>
        <c:axId val="1407555712"/>
      </c:lineChart>
      <c:catAx>
        <c:axId val="1407537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07555712"/>
        <c:crosses val="autoZero"/>
        <c:auto val="1"/>
        <c:lblAlgn val="ctr"/>
        <c:lblOffset val="100"/>
        <c:noMultiLvlLbl val="0"/>
      </c:catAx>
      <c:valAx>
        <c:axId val="140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0753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Linear!$B$5:$B$28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Linear!$C$5:$C$28</c:f>
              <c:numCache>
                <c:formatCode>General</c:formatCode>
                <c:ptCount val="24"/>
                <c:pt idx="0">
                  <c:v>345</c:v>
                </c:pt>
                <c:pt idx="1">
                  <c:v>411</c:v>
                </c:pt>
                <c:pt idx="2">
                  <c:v>266</c:v>
                </c:pt>
                <c:pt idx="3">
                  <c:v>347</c:v>
                </c:pt>
                <c:pt idx="4">
                  <c:v>506</c:v>
                </c:pt>
                <c:pt idx="5">
                  <c:v>278</c:v>
                </c:pt>
                <c:pt idx="6">
                  <c:v>411</c:v>
                </c:pt>
                <c:pt idx="7">
                  <c:v>510</c:v>
                </c:pt>
                <c:pt idx="8">
                  <c:v>198</c:v>
                </c:pt>
                <c:pt idx="9">
                  <c:v>387</c:v>
                </c:pt>
                <c:pt idx="10">
                  <c:v>344</c:v>
                </c:pt>
                <c:pt idx="11">
                  <c:v>412</c:v>
                </c:pt>
                <c:pt idx="12">
                  <c:v>415</c:v>
                </c:pt>
                <c:pt idx="13">
                  <c:v>395</c:v>
                </c:pt>
                <c:pt idx="14">
                  <c:v>298</c:v>
                </c:pt>
                <c:pt idx="15">
                  <c:v>377</c:v>
                </c:pt>
                <c:pt idx="16">
                  <c:v>418</c:v>
                </c:pt>
                <c:pt idx="17">
                  <c:v>522</c:v>
                </c:pt>
                <c:pt idx="18">
                  <c:v>421</c:v>
                </c:pt>
                <c:pt idx="19">
                  <c:v>384</c:v>
                </c:pt>
                <c:pt idx="20">
                  <c:v>455</c:v>
                </c:pt>
                <c:pt idx="21">
                  <c:v>506</c:v>
                </c:pt>
                <c:pt idx="22">
                  <c:v>478</c:v>
                </c:pt>
                <c:pt idx="23">
                  <c:v>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D3-4445-9702-B1102BE468CC}"/>
            </c:ext>
          </c:extLst>
        </c:ser>
        <c:ser>
          <c:idx val="1"/>
          <c:order val="1"/>
          <c:tx>
            <c:v>Predicted Y</c:v>
          </c:tx>
          <c:spPr>
            <a:ln w="19050">
              <a:noFill/>
            </a:ln>
          </c:spPr>
          <c:xVal>
            <c:numRef>
              <c:f>Linear!$B$5:$B$28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Linear!$I$27:$I$50</c:f>
              <c:numCache>
                <c:formatCode>General</c:formatCode>
                <c:ptCount val="24"/>
                <c:pt idx="0">
                  <c:v>327.27666666666664</c:v>
                </c:pt>
                <c:pt idx="1">
                  <c:v>333.95188405797103</c:v>
                </c:pt>
                <c:pt idx="2">
                  <c:v>340.62710144927536</c:v>
                </c:pt>
                <c:pt idx="3">
                  <c:v>347.30231884057969</c:v>
                </c:pt>
                <c:pt idx="4">
                  <c:v>353.97753623188407</c:v>
                </c:pt>
                <c:pt idx="5">
                  <c:v>360.6527536231884</c:v>
                </c:pt>
                <c:pt idx="6">
                  <c:v>367.32797101449273</c:v>
                </c:pt>
                <c:pt idx="7">
                  <c:v>374.00318840579712</c:v>
                </c:pt>
                <c:pt idx="8">
                  <c:v>380.67840579710145</c:v>
                </c:pt>
                <c:pt idx="9">
                  <c:v>387.35362318840578</c:v>
                </c:pt>
                <c:pt idx="10">
                  <c:v>394.02884057971016</c:v>
                </c:pt>
                <c:pt idx="11">
                  <c:v>400.70405797101449</c:v>
                </c:pt>
                <c:pt idx="12">
                  <c:v>407.37927536231882</c:v>
                </c:pt>
                <c:pt idx="13">
                  <c:v>414.05449275362321</c:v>
                </c:pt>
                <c:pt idx="14">
                  <c:v>420.72971014492754</c:v>
                </c:pt>
                <c:pt idx="15">
                  <c:v>427.40492753623187</c:v>
                </c:pt>
                <c:pt idx="16">
                  <c:v>434.08014492753625</c:v>
                </c:pt>
                <c:pt idx="17">
                  <c:v>440.75536231884058</c:v>
                </c:pt>
                <c:pt idx="18">
                  <c:v>447.43057971014491</c:v>
                </c:pt>
                <c:pt idx="19">
                  <c:v>454.1057971014493</c:v>
                </c:pt>
                <c:pt idx="20">
                  <c:v>460.78101449275363</c:v>
                </c:pt>
                <c:pt idx="21">
                  <c:v>467.45623188405796</c:v>
                </c:pt>
                <c:pt idx="22">
                  <c:v>474.13144927536234</c:v>
                </c:pt>
                <c:pt idx="23">
                  <c:v>480.80666666666667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D3-4445-9702-B1102BE46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9339328"/>
        <c:axId val="1459329344"/>
      </c:scatterChart>
      <c:valAx>
        <c:axId val="145933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9329344"/>
        <c:crosses val="autoZero"/>
        <c:crossBetween val="midCat"/>
      </c:valAx>
      <c:valAx>
        <c:axId val="1459329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9339328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Linear!$C$5:$C$28</c:f>
              <c:numCache>
                <c:formatCode>General</c:formatCode>
                <c:ptCount val="24"/>
                <c:pt idx="0">
                  <c:v>345</c:v>
                </c:pt>
                <c:pt idx="1">
                  <c:v>411</c:v>
                </c:pt>
                <c:pt idx="2">
                  <c:v>266</c:v>
                </c:pt>
                <c:pt idx="3">
                  <c:v>347</c:v>
                </c:pt>
                <c:pt idx="4">
                  <c:v>506</c:v>
                </c:pt>
                <c:pt idx="5">
                  <c:v>278</c:v>
                </c:pt>
                <c:pt idx="6">
                  <c:v>411</c:v>
                </c:pt>
                <c:pt idx="7">
                  <c:v>510</c:v>
                </c:pt>
                <c:pt idx="8">
                  <c:v>198</c:v>
                </c:pt>
                <c:pt idx="9">
                  <c:v>387</c:v>
                </c:pt>
                <c:pt idx="10">
                  <c:v>344</c:v>
                </c:pt>
                <c:pt idx="11">
                  <c:v>412</c:v>
                </c:pt>
                <c:pt idx="12">
                  <c:v>415</c:v>
                </c:pt>
                <c:pt idx="13">
                  <c:v>395</c:v>
                </c:pt>
                <c:pt idx="14">
                  <c:v>298</c:v>
                </c:pt>
                <c:pt idx="15">
                  <c:v>377</c:v>
                </c:pt>
                <c:pt idx="16">
                  <c:v>418</c:v>
                </c:pt>
                <c:pt idx="17">
                  <c:v>522</c:v>
                </c:pt>
                <c:pt idx="18">
                  <c:v>421</c:v>
                </c:pt>
                <c:pt idx="19">
                  <c:v>384</c:v>
                </c:pt>
                <c:pt idx="20">
                  <c:v>455</c:v>
                </c:pt>
                <c:pt idx="21">
                  <c:v>506</c:v>
                </c:pt>
                <c:pt idx="22">
                  <c:v>478</c:v>
                </c:pt>
                <c:pt idx="23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0-4D02-85D5-307DF2AD550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Linear!$D$5:$D$28</c:f>
              <c:numCache>
                <c:formatCode>General</c:formatCode>
                <c:ptCount val="24"/>
                <c:pt idx="0">
                  <c:v>327.27666666666664</c:v>
                </c:pt>
                <c:pt idx="1">
                  <c:v>333.95188405797103</c:v>
                </c:pt>
                <c:pt idx="2">
                  <c:v>340.62710144927536</c:v>
                </c:pt>
                <c:pt idx="3">
                  <c:v>347.30231884057969</c:v>
                </c:pt>
                <c:pt idx="4">
                  <c:v>353.97753623188407</c:v>
                </c:pt>
                <c:pt idx="5">
                  <c:v>360.6527536231884</c:v>
                </c:pt>
                <c:pt idx="6">
                  <c:v>367.32797101449273</c:v>
                </c:pt>
                <c:pt idx="7">
                  <c:v>374.00318840579712</c:v>
                </c:pt>
                <c:pt idx="8">
                  <c:v>380.67840579710145</c:v>
                </c:pt>
                <c:pt idx="9">
                  <c:v>387.35362318840578</c:v>
                </c:pt>
                <c:pt idx="10">
                  <c:v>394.02884057971016</c:v>
                </c:pt>
                <c:pt idx="11">
                  <c:v>400.70405797101449</c:v>
                </c:pt>
                <c:pt idx="12">
                  <c:v>407.37927536231882</c:v>
                </c:pt>
                <c:pt idx="13">
                  <c:v>414.05449275362321</c:v>
                </c:pt>
                <c:pt idx="14">
                  <c:v>420.72971014492754</c:v>
                </c:pt>
                <c:pt idx="15">
                  <c:v>427.40492753623187</c:v>
                </c:pt>
                <c:pt idx="16">
                  <c:v>434.08014492753625</c:v>
                </c:pt>
                <c:pt idx="17">
                  <c:v>440.75536231884058</c:v>
                </c:pt>
                <c:pt idx="18">
                  <c:v>447.43057971014491</c:v>
                </c:pt>
                <c:pt idx="19">
                  <c:v>454.1057971014493</c:v>
                </c:pt>
                <c:pt idx="20">
                  <c:v>460.78101449275363</c:v>
                </c:pt>
                <c:pt idx="21">
                  <c:v>467.45623188405796</c:v>
                </c:pt>
                <c:pt idx="22">
                  <c:v>474.13144927536234</c:v>
                </c:pt>
                <c:pt idx="23">
                  <c:v>480.80666666666667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0-4D02-85D5-307DF2AD5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9367616"/>
        <c:axId val="1459369280"/>
      </c:lineChart>
      <c:catAx>
        <c:axId val="1459367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59369280"/>
        <c:crosses val="autoZero"/>
        <c:auto val="1"/>
        <c:lblAlgn val="ctr"/>
        <c:lblOffset val="100"/>
        <c:noMultiLvlLbl val="0"/>
      </c:catAx>
      <c:valAx>
        <c:axId val="14593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5936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mooving!$C$4:$C$27</c:f>
              <c:numCache>
                <c:formatCode>General</c:formatCode>
                <c:ptCount val="24"/>
                <c:pt idx="0">
                  <c:v>345</c:v>
                </c:pt>
                <c:pt idx="1">
                  <c:v>411</c:v>
                </c:pt>
                <c:pt idx="2">
                  <c:v>266</c:v>
                </c:pt>
                <c:pt idx="3">
                  <c:v>347</c:v>
                </c:pt>
                <c:pt idx="4">
                  <c:v>506</c:v>
                </c:pt>
                <c:pt idx="5">
                  <c:v>278</c:v>
                </c:pt>
                <c:pt idx="6">
                  <c:v>411</c:v>
                </c:pt>
                <c:pt idx="7">
                  <c:v>510</c:v>
                </c:pt>
                <c:pt idx="8">
                  <c:v>198</c:v>
                </c:pt>
                <c:pt idx="9">
                  <c:v>387</c:v>
                </c:pt>
                <c:pt idx="10">
                  <c:v>344</c:v>
                </c:pt>
                <c:pt idx="11">
                  <c:v>412</c:v>
                </c:pt>
                <c:pt idx="12">
                  <c:v>415</c:v>
                </c:pt>
                <c:pt idx="13">
                  <c:v>395</c:v>
                </c:pt>
                <c:pt idx="14">
                  <c:v>298</c:v>
                </c:pt>
                <c:pt idx="15">
                  <c:v>377</c:v>
                </c:pt>
                <c:pt idx="16">
                  <c:v>418</c:v>
                </c:pt>
                <c:pt idx="17">
                  <c:v>522</c:v>
                </c:pt>
                <c:pt idx="18">
                  <c:v>421</c:v>
                </c:pt>
                <c:pt idx="19">
                  <c:v>384</c:v>
                </c:pt>
                <c:pt idx="20">
                  <c:v>455</c:v>
                </c:pt>
                <c:pt idx="21">
                  <c:v>506</c:v>
                </c:pt>
                <c:pt idx="22">
                  <c:v>478</c:v>
                </c:pt>
                <c:pt idx="23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9-4DA7-B743-7D1490563E5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mooving!$D$4:$D$28</c:f>
              <c:numCache>
                <c:formatCode>General</c:formatCode>
                <c:ptCount val="25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375</c:v>
                </c:pt>
                <c:pt idx="6">
                  <c:v>361.6</c:v>
                </c:pt>
                <c:pt idx="7">
                  <c:v>361.6</c:v>
                </c:pt>
                <c:pt idx="8">
                  <c:v>410.4</c:v>
                </c:pt>
                <c:pt idx="9">
                  <c:v>380.6</c:v>
                </c:pt>
                <c:pt idx="10">
                  <c:v>356.8</c:v>
                </c:pt>
                <c:pt idx="11">
                  <c:v>370</c:v>
                </c:pt>
                <c:pt idx="12">
                  <c:v>370.2</c:v>
                </c:pt>
                <c:pt idx="13">
                  <c:v>351.2</c:v>
                </c:pt>
                <c:pt idx="14">
                  <c:v>390.6</c:v>
                </c:pt>
                <c:pt idx="15">
                  <c:v>372.8</c:v>
                </c:pt>
                <c:pt idx="16">
                  <c:v>379.4</c:v>
                </c:pt>
                <c:pt idx="17">
                  <c:v>380.6</c:v>
                </c:pt>
                <c:pt idx="18">
                  <c:v>402</c:v>
                </c:pt>
                <c:pt idx="19">
                  <c:v>407.2</c:v>
                </c:pt>
                <c:pt idx="20">
                  <c:v>424.4</c:v>
                </c:pt>
                <c:pt idx="21">
                  <c:v>440</c:v>
                </c:pt>
                <c:pt idx="22">
                  <c:v>457.6</c:v>
                </c:pt>
                <c:pt idx="23">
                  <c:v>448.8</c:v>
                </c:pt>
                <c:pt idx="24">
                  <c:v>487.2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9-4DA7-B743-7D1490563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9357216"/>
        <c:axId val="1459344320"/>
      </c:lineChart>
      <c:catAx>
        <c:axId val="1459357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59344320"/>
        <c:crosses val="autoZero"/>
        <c:auto val="1"/>
        <c:lblAlgn val="ctr"/>
        <c:lblOffset val="100"/>
        <c:noMultiLvlLbl val="0"/>
      </c:catAx>
      <c:valAx>
        <c:axId val="1459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5935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1</xdr:row>
      <xdr:rowOff>52387</xdr:rowOff>
    </xdr:from>
    <xdr:to>
      <xdr:col>15</xdr:col>
      <xdr:colOff>485774</xdr:colOff>
      <xdr:row>22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FA23A3-8B81-466D-A0D1-B4E76367A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32</xdr:row>
      <xdr:rowOff>104775</xdr:rowOff>
    </xdr:from>
    <xdr:to>
      <xdr:col>7</xdr:col>
      <xdr:colOff>123825</xdr:colOff>
      <xdr:row>56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2E30F2-1C1C-4C8C-8FC7-8E5C5D7EA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25</xdr:row>
      <xdr:rowOff>100011</xdr:rowOff>
    </xdr:from>
    <xdr:to>
      <xdr:col>19</xdr:col>
      <xdr:colOff>0</xdr:colOff>
      <xdr:row>42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C3250B-0275-42E4-B805-E804BB1178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9525</xdr:rowOff>
    </xdr:from>
    <xdr:to>
      <xdr:col>17</xdr:col>
      <xdr:colOff>228600</xdr:colOff>
      <xdr:row>25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36C6AD-F71C-47B7-80BC-0B1FFF713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5FADB-3C5B-46CF-87AB-3896B5E65049}">
  <dimension ref="B2:F34"/>
  <sheetViews>
    <sheetView tabSelected="1" workbookViewId="0">
      <selection activeCell="C3" sqref="C3"/>
    </sheetView>
  </sheetViews>
  <sheetFormatPr defaultRowHeight="15" x14ac:dyDescent="0.25"/>
  <cols>
    <col min="4" max="4" width="10" customWidth="1"/>
  </cols>
  <sheetData>
    <row r="2" spans="2:6" x14ac:dyDescent="0.25">
      <c r="B2" t="s">
        <v>0</v>
      </c>
    </row>
    <row r="3" spans="2:6" x14ac:dyDescent="0.25">
      <c r="B3" t="s">
        <v>3</v>
      </c>
      <c r="C3" s="2">
        <v>0.2</v>
      </c>
    </row>
    <row r="5" spans="2:6" x14ac:dyDescent="0.25">
      <c r="B5" t="s">
        <v>1</v>
      </c>
      <c r="C5" t="s">
        <v>2</v>
      </c>
      <c r="D5" t="s">
        <v>4</v>
      </c>
      <c r="E5" t="s">
        <v>5</v>
      </c>
      <c r="F5" t="s">
        <v>6</v>
      </c>
    </row>
    <row r="6" spans="2:6" x14ac:dyDescent="0.25">
      <c r="B6" s="1">
        <v>1</v>
      </c>
      <c r="C6" s="1">
        <v>345</v>
      </c>
      <c r="D6" t="e">
        <v>#N/A</v>
      </c>
    </row>
    <row r="7" spans="2:6" x14ac:dyDescent="0.25">
      <c r="B7" s="1">
        <v>2</v>
      </c>
      <c r="C7" s="1">
        <v>411</v>
      </c>
      <c r="D7">
        <f>C6</f>
        <v>345</v>
      </c>
      <c r="E7">
        <f>C7-D7</f>
        <v>66</v>
      </c>
      <c r="F7">
        <f>ABS(E7)</f>
        <v>66</v>
      </c>
    </row>
    <row r="8" spans="2:6" x14ac:dyDescent="0.25">
      <c r="B8" s="1">
        <v>3</v>
      </c>
      <c r="C8" s="1">
        <v>266</v>
      </c>
      <c r="D8">
        <f t="shared" ref="D8:D29" si="0">0.8*C7+0.2*D7</f>
        <v>397.8</v>
      </c>
      <c r="E8">
        <f t="shared" ref="E8:E29" si="1">C8-D8</f>
        <v>-131.80000000000001</v>
      </c>
      <c r="F8">
        <f t="shared" ref="F8:F29" si="2">ABS(E8)</f>
        <v>131.80000000000001</v>
      </c>
    </row>
    <row r="9" spans="2:6" x14ac:dyDescent="0.25">
      <c r="B9" s="1">
        <v>4</v>
      </c>
      <c r="C9" s="1">
        <v>347</v>
      </c>
      <c r="D9">
        <f t="shared" si="0"/>
        <v>292.36</v>
      </c>
      <c r="E9">
        <f t="shared" si="1"/>
        <v>54.639999999999986</v>
      </c>
      <c r="F9">
        <f t="shared" si="2"/>
        <v>54.639999999999986</v>
      </c>
    </row>
    <row r="10" spans="2:6" x14ac:dyDescent="0.25">
      <c r="B10" s="1">
        <v>5</v>
      </c>
      <c r="C10" s="1">
        <v>506</v>
      </c>
      <c r="D10">
        <f t="shared" si="0"/>
        <v>336.072</v>
      </c>
      <c r="E10">
        <f t="shared" si="1"/>
        <v>169.928</v>
      </c>
      <c r="F10">
        <f t="shared" si="2"/>
        <v>169.928</v>
      </c>
    </row>
    <row r="11" spans="2:6" x14ac:dyDescent="0.25">
      <c r="B11" s="1">
        <v>6</v>
      </c>
      <c r="C11" s="1">
        <v>278</v>
      </c>
      <c r="D11">
        <f t="shared" si="0"/>
        <v>472.01440000000002</v>
      </c>
      <c r="E11">
        <f t="shared" si="1"/>
        <v>-194.01440000000002</v>
      </c>
      <c r="F11">
        <f t="shared" si="2"/>
        <v>194.01440000000002</v>
      </c>
    </row>
    <row r="12" spans="2:6" x14ac:dyDescent="0.25">
      <c r="B12" s="1">
        <v>7</v>
      </c>
      <c r="C12" s="1">
        <v>411</v>
      </c>
      <c r="D12">
        <f t="shared" si="0"/>
        <v>316.80288000000002</v>
      </c>
      <c r="E12">
        <f t="shared" si="1"/>
        <v>94.197119999999984</v>
      </c>
      <c r="F12">
        <f t="shared" si="2"/>
        <v>94.197119999999984</v>
      </c>
    </row>
    <row r="13" spans="2:6" x14ac:dyDescent="0.25">
      <c r="B13" s="1">
        <v>8</v>
      </c>
      <c r="C13" s="1">
        <v>510</v>
      </c>
      <c r="D13">
        <f t="shared" si="0"/>
        <v>392.16057599999999</v>
      </c>
      <c r="E13">
        <f t="shared" si="1"/>
        <v>117.83942400000001</v>
      </c>
      <c r="F13">
        <f t="shared" si="2"/>
        <v>117.83942400000001</v>
      </c>
    </row>
    <row r="14" spans="2:6" x14ac:dyDescent="0.25">
      <c r="B14" s="1">
        <v>9</v>
      </c>
      <c r="C14" s="1">
        <v>198</v>
      </c>
      <c r="D14">
        <f t="shared" si="0"/>
        <v>486.4321152</v>
      </c>
      <c r="E14">
        <f t="shared" si="1"/>
        <v>-288.4321152</v>
      </c>
      <c r="F14">
        <f t="shared" si="2"/>
        <v>288.4321152</v>
      </c>
    </row>
    <row r="15" spans="2:6" x14ac:dyDescent="0.25">
      <c r="B15" s="1">
        <v>10</v>
      </c>
      <c r="C15" s="1">
        <v>387</v>
      </c>
      <c r="D15">
        <f t="shared" si="0"/>
        <v>255.68642304000002</v>
      </c>
      <c r="E15">
        <f t="shared" si="1"/>
        <v>131.31357695999998</v>
      </c>
      <c r="F15">
        <f t="shared" si="2"/>
        <v>131.31357695999998</v>
      </c>
    </row>
    <row r="16" spans="2:6" x14ac:dyDescent="0.25">
      <c r="B16" s="1">
        <v>11</v>
      </c>
      <c r="C16" s="1">
        <v>344</v>
      </c>
      <c r="D16">
        <f t="shared" si="0"/>
        <v>360.73728460800004</v>
      </c>
      <c r="E16">
        <f t="shared" si="1"/>
        <v>-16.737284608000039</v>
      </c>
      <c r="F16">
        <f t="shared" si="2"/>
        <v>16.737284608000039</v>
      </c>
    </row>
    <row r="17" spans="2:6" x14ac:dyDescent="0.25">
      <c r="B17" s="1">
        <v>12</v>
      </c>
      <c r="C17" s="1">
        <v>412</v>
      </c>
      <c r="D17">
        <f t="shared" si="0"/>
        <v>347.34745692159998</v>
      </c>
      <c r="E17">
        <f t="shared" si="1"/>
        <v>64.652543078400015</v>
      </c>
      <c r="F17">
        <f t="shared" si="2"/>
        <v>64.652543078400015</v>
      </c>
    </row>
    <row r="18" spans="2:6" x14ac:dyDescent="0.25">
      <c r="B18" s="1">
        <v>13</v>
      </c>
      <c r="C18" s="1">
        <v>415</v>
      </c>
      <c r="D18">
        <f t="shared" si="0"/>
        <v>399.06949138432003</v>
      </c>
      <c r="E18">
        <f t="shared" si="1"/>
        <v>15.930508615679969</v>
      </c>
      <c r="F18">
        <f t="shared" si="2"/>
        <v>15.930508615679969</v>
      </c>
    </row>
    <row r="19" spans="2:6" x14ac:dyDescent="0.25">
      <c r="B19" s="1">
        <v>14</v>
      </c>
      <c r="C19" s="1">
        <v>395</v>
      </c>
      <c r="D19">
        <f t="shared" si="0"/>
        <v>411.81389827686399</v>
      </c>
      <c r="E19">
        <f t="shared" si="1"/>
        <v>-16.813898276863995</v>
      </c>
      <c r="F19">
        <f t="shared" si="2"/>
        <v>16.813898276863995</v>
      </c>
    </row>
    <row r="20" spans="2:6" x14ac:dyDescent="0.25">
      <c r="B20" s="1">
        <v>15</v>
      </c>
      <c r="C20" s="1">
        <v>298</v>
      </c>
      <c r="D20">
        <f t="shared" si="0"/>
        <v>398.36277965537283</v>
      </c>
      <c r="E20">
        <f t="shared" si="1"/>
        <v>-100.36277965537283</v>
      </c>
      <c r="F20">
        <f t="shared" si="2"/>
        <v>100.36277965537283</v>
      </c>
    </row>
    <row r="21" spans="2:6" x14ac:dyDescent="0.25">
      <c r="B21" s="1">
        <v>16</v>
      </c>
      <c r="C21" s="1">
        <v>377</v>
      </c>
      <c r="D21">
        <f t="shared" si="0"/>
        <v>318.07255593107459</v>
      </c>
      <c r="E21">
        <f t="shared" si="1"/>
        <v>58.927444068925411</v>
      </c>
      <c r="F21">
        <f t="shared" si="2"/>
        <v>58.927444068925411</v>
      </c>
    </row>
    <row r="22" spans="2:6" x14ac:dyDescent="0.25">
      <c r="B22" s="1">
        <v>17</v>
      </c>
      <c r="C22" s="1">
        <v>418</v>
      </c>
      <c r="D22">
        <f t="shared" si="0"/>
        <v>365.21451118621496</v>
      </c>
      <c r="E22">
        <f t="shared" si="1"/>
        <v>52.785488813785037</v>
      </c>
      <c r="F22">
        <f t="shared" si="2"/>
        <v>52.785488813785037</v>
      </c>
    </row>
    <row r="23" spans="2:6" x14ac:dyDescent="0.25">
      <c r="B23" s="1">
        <v>18</v>
      </c>
      <c r="C23" s="1">
        <v>522</v>
      </c>
      <c r="D23">
        <f t="shared" si="0"/>
        <v>407.44290223724306</v>
      </c>
      <c r="E23">
        <f t="shared" si="1"/>
        <v>114.55709776275694</v>
      </c>
      <c r="F23">
        <f t="shared" si="2"/>
        <v>114.55709776275694</v>
      </c>
    </row>
    <row r="24" spans="2:6" x14ac:dyDescent="0.25">
      <c r="B24" s="1">
        <v>19</v>
      </c>
      <c r="C24" s="1">
        <v>421</v>
      </c>
      <c r="D24">
        <f t="shared" si="0"/>
        <v>499.08858044744863</v>
      </c>
      <c r="E24">
        <f t="shared" si="1"/>
        <v>-78.088580447448635</v>
      </c>
      <c r="F24">
        <f t="shared" si="2"/>
        <v>78.088580447448635</v>
      </c>
    </row>
    <row r="25" spans="2:6" x14ac:dyDescent="0.25">
      <c r="B25" s="1">
        <v>20</v>
      </c>
      <c r="C25" s="1">
        <v>384</v>
      </c>
      <c r="D25">
        <f t="shared" si="0"/>
        <v>436.61771608948976</v>
      </c>
      <c r="E25">
        <f t="shared" si="1"/>
        <v>-52.617716089489761</v>
      </c>
      <c r="F25">
        <f t="shared" si="2"/>
        <v>52.617716089489761</v>
      </c>
    </row>
    <row r="26" spans="2:6" x14ac:dyDescent="0.25">
      <c r="B26" s="1">
        <v>21</v>
      </c>
      <c r="C26" s="1">
        <v>455</v>
      </c>
      <c r="D26">
        <f t="shared" si="0"/>
        <v>394.52354321789801</v>
      </c>
      <c r="E26">
        <f t="shared" si="1"/>
        <v>60.476456782101991</v>
      </c>
      <c r="F26">
        <f t="shared" si="2"/>
        <v>60.476456782101991</v>
      </c>
    </row>
    <row r="27" spans="2:6" x14ac:dyDescent="0.25">
      <c r="B27" s="1">
        <v>22</v>
      </c>
      <c r="C27" s="1">
        <v>506</v>
      </c>
      <c r="D27">
        <f t="shared" si="0"/>
        <v>442.90470864357962</v>
      </c>
      <c r="E27">
        <f t="shared" si="1"/>
        <v>63.095291356420375</v>
      </c>
      <c r="F27">
        <f t="shared" si="2"/>
        <v>63.095291356420375</v>
      </c>
    </row>
    <row r="28" spans="2:6" x14ac:dyDescent="0.25">
      <c r="B28" s="1">
        <v>23</v>
      </c>
      <c r="C28" s="1">
        <v>478</v>
      </c>
      <c r="D28">
        <f t="shared" si="0"/>
        <v>493.38094172871592</v>
      </c>
      <c r="E28">
        <f t="shared" si="1"/>
        <v>-15.380941728715925</v>
      </c>
      <c r="F28">
        <f t="shared" si="2"/>
        <v>15.380941728715925</v>
      </c>
    </row>
    <row r="29" spans="2:6" x14ac:dyDescent="0.25">
      <c r="B29" s="1">
        <v>24</v>
      </c>
      <c r="C29" s="1">
        <v>613</v>
      </c>
      <c r="D29">
        <f t="shared" si="0"/>
        <v>481.07618834574322</v>
      </c>
      <c r="E29">
        <f t="shared" si="1"/>
        <v>131.92381165425678</v>
      </c>
      <c r="F29">
        <f t="shared" si="2"/>
        <v>131.92381165425678</v>
      </c>
    </row>
    <row r="31" spans="2:6" ht="30" x14ac:dyDescent="0.25">
      <c r="D31" s="3" t="s">
        <v>11</v>
      </c>
      <c r="E31">
        <f>SUM(E7:E30)</f>
        <v>302.01904708643525</v>
      </c>
      <c r="F31">
        <f>AVERAGE(F7:F30)</f>
        <v>90.891933873835526</v>
      </c>
    </row>
    <row r="32" spans="2:6" x14ac:dyDescent="0.25">
      <c r="D32" t="s">
        <v>10</v>
      </c>
      <c r="E32" t="s">
        <v>7</v>
      </c>
      <c r="F32" t="s">
        <v>8</v>
      </c>
    </row>
    <row r="34" spans="5:6" x14ac:dyDescent="0.25">
      <c r="E34" t="s">
        <v>9</v>
      </c>
      <c r="F34" s="2">
        <f>E31/F31</f>
        <v>3.3228366282277499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27B2-8774-4926-BF39-94B6932899E2}">
  <dimension ref="B3:P50"/>
  <sheetViews>
    <sheetView topLeftCell="A4" workbookViewId="0">
      <selection activeCell="F32" sqref="F32"/>
    </sheetView>
  </sheetViews>
  <sheetFormatPr defaultRowHeight="15" x14ac:dyDescent="0.25"/>
  <sheetData>
    <row r="3" spans="2:13" x14ac:dyDescent="0.25">
      <c r="H3" t="s">
        <v>12</v>
      </c>
    </row>
    <row r="4" spans="2:13" ht="15.75" thickBot="1" x14ac:dyDescent="0.3">
      <c r="B4" t="s">
        <v>1</v>
      </c>
      <c r="C4" t="s">
        <v>2</v>
      </c>
      <c r="D4" t="s">
        <v>4</v>
      </c>
      <c r="E4" t="s">
        <v>5</v>
      </c>
      <c r="F4" t="s">
        <v>6</v>
      </c>
    </row>
    <row r="5" spans="2:13" x14ac:dyDescent="0.25">
      <c r="B5" s="1">
        <v>1</v>
      </c>
      <c r="C5" s="1">
        <v>345</v>
      </c>
      <c r="D5" s="4">
        <v>327.27666666666664</v>
      </c>
      <c r="E5" s="4">
        <v>17.723333333333358</v>
      </c>
      <c r="F5" s="1">
        <f>ABS(E5)</f>
        <v>17.723333333333358</v>
      </c>
      <c r="H5" s="7" t="s">
        <v>13</v>
      </c>
      <c r="I5" s="7"/>
    </row>
    <row r="6" spans="2:13" x14ac:dyDescent="0.25">
      <c r="B6" s="1">
        <v>2</v>
      </c>
      <c r="C6" s="1">
        <v>411</v>
      </c>
      <c r="D6" s="4">
        <v>333.95188405797103</v>
      </c>
      <c r="E6" s="4">
        <v>77.048115942028971</v>
      </c>
      <c r="F6" s="1">
        <f t="shared" ref="F6:F28" si="0">ABS(E6)</f>
        <v>77.048115942028971</v>
      </c>
      <c r="H6" s="4" t="s">
        <v>14</v>
      </c>
      <c r="I6" s="8">
        <v>0.50755208071409919</v>
      </c>
    </row>
    <row r="7" spans="2:13" x14ac:dyDescent="0.25">
      <c r="B7" s="1">
        <v>3</v>
      </c>
      <c r="C7" s="1">
        <v>266</v>
      </c>
      <c r="D7" s="4">
        <v>340.62710144927536</v>
      </c>
      <c r="E7" s="4">
        <v>-74.627101449275358</v>
      </c>
      <c r="F7" s="1">
        <f t="shared" si="0"/>
        <v>74.627101449275358</v>
      </c>
      <c r="H7" s="4" t="s">
        <v>15</v>
      </c>
      <c r="I7" s="11">
        <v>0.25760911463721142</v>
      </c>
    </row>
    <row r="8" spans="2:13" x14ac:dyDescent="0.25">
      <c r="B8" s="1">
        <v>4</v>
      </c>
      <c r="C8" s="1">
        <v>347</v>
      </c>
      <c r="D8" s="4">
        <v>347.30231884057969</v>
      </c>
      <c r="E8" s="4">
        <v>-0.30231884057968728</v>
      </c>
      <c r="F8" s="1">
        <f t="shared" si="0"/>
        <v>0.30231884057968728</v>
      </c>
      <c r="H8" s="4" t="s">
        <v>16</v>
      </c>
      <c r="I8" s="4">
        <v>0.2238640743934483</v>
      </c>
    </row>
    <row r="9" spans="2:13" x14ac:dyDescent="0.25">
      <c r="B9" s="1">
        <v>5</v>
      </c>
      <c r="C9" s="1">
        <v>506</v>
      </c>
      <c r="D9" s="4">
        <v>353.97753623188407</v>
      </c>
      <c r="E9" s="4">
        <v>152.02246376811593</v>
      </c>
      <c r="F9" s="1">
        <f t="shared" si="0"/>
        <v>152.02246376811593</v>
      </c>
      <c r="H9" s="4" t="s">
        <v>17</v>
      </c>
      <c r="I9" s="4">
        <v>81.929196713044831</v>
      </c>
    </row>
    <row r="10" spans="2:13" ht="15.75" thickBot="1" x14ac:dyDescent="0.3">
      <c r="B10" s="1">
        <v>6</v>
      </c>
      <c r="C10" s="1">
        <v>278</v>
      </c>
      <c r="D10" s="4">
        <v>360.6527536231884</v>
      </c>
      <c r="E10" s="4">
        <v>-82.652753623188403</v>
      </c>
      <c r="F10" s="1">
        <f t="shared" si="0"/>
        <v>82.652753623188403</v>
      </c>
      <c r="H10" s="5" t="s">
        <v>18</v>
      </c>
      <c r="I10" s="5">
        <v>24</v>
      </c>
    </row>
    <row r="11" spans="2:13" x14ac:dyDescent="0.25">
      <c r="B11" s="1">
        <v>7</v>
      </c>
      <c r="C11" s="1">
        <v>411</v>
      </c>
      <c r="D11" s="4">
        <v>367.32797101449273</v>
      </c>
      <c r="E11" s="4">
        <v>43.672028985507268</v>
      </c>
      <c r="F11" s="1">
        <f t="shared" si="0"/>
        <v>43.672028985507268</v>
      </c>
    </row>
    <row r="12" spans="2:13" ht="15.75" thickBot="1" x14ac:dyDescent="0.3">
      <c r="B12" s="1">
        <v>8</v>
      </c>
      <c r="C12" s="1">
        <v>510</v>
      </c>
      <c r="D12" s="4">
        <v>374.00318840579712</v>
      </c>
      <c r="E12" s="4">
        <v>135.99681159420288</v>
      </c>
      <c r="F12" s="1">
        <f t="shared" si="0"/>
        <v>135.99681159420288</v>
      </c>
      <c r="H12" t="s">
        <v>19</v>
      </c>
    </row>
    <row r="13" spans="2:13" x14ac:dyDescent="0.25">
      <c r="B13" s="1">
        <v>9</v>
      </c>
      <c r="C13" s="1">
        <v>198</v>
      </c>
      <c r="D13" s="4">
        <v>380.67840579710145</v>
      </c>
      <c r="E13" s="4">
        <v>-182.67840579710145</v>
      </c>
      <c r="F13" s="1">
        <f t="shared" si="0"/>
        <v>182.67840579710145</v>
      </c>
      <c r="H13" s="6"/>
      <c r="I13" s="6" t="s">
        <v>24</v>
      </c>
      <c r="J13" s="6" t="s">
        <v>25</v>
      </c>
      <c r="K13" s="6" t="s">
        <v>26</v>
      </c>
      <c r="L13" s="6" t="s">
        <v>27</v>
      </c>
      <c r="M13" s="6" t="s">
        <v>28</v>
      </c>
    </row>
    <row r="14" spans="2:13" x14ac:dyDescent="0.25">
      <c r="B14" s="1">
        <v>10</v>
      </c>
      <c r="C14" s="1">
        <v>387</v>
      </c>
      <c r="D14" s="4">
        <v>387.35362318840578</v>
      </c>
      <c r="E14" s="4">
        <v>-0.353623188405777</v>
      </c>
      <c r="F14" s="1">
        <f t="shared" si="0"/>
        <v>0.353623188405777</v>
      </c>
      <c r="H14" s="4" t="s">
        <v>20</v>
      </c>
      <c r="I14" s="4">
        <v>1</v>
      </c>
      <c r="J14" s="4">
        <v>51242.306304347789</v>
      </c>
      <c r="K14" s="4">
        <v>51242.306304347789</v>
      </c>
      <c r="L14" s="4">
        <v>7.6339845137634317</v>
      </c>
      <c r="M14" s="4">
        <v>1.1349064316994785E-2</v>
      </c>
    </row>
    <row r="15" spans="2:13" x14ac:dyDescent="0.25">
      <c r="B15" s="1">
        <v>11</v>
      </c>
      <c r="C15" s="1">
        <v>344</v>
      </c>
      <c r="D15" s="4">
        <v>394.02884057971016</v>
      </c>
      <c r="E15" s="4">
        <v>-50.028840579710163</v>
      </c>
      <c r="F15" s="1">
        <f t="shared" si="0"/>
        <v>50.028840579710163</v>
      </c>
      <c r="H15" s="4" t="s">
        <v>21</v>
      </c>
      <c r="I15" s="4">
        <v>22</v>
      </c>
      <c r="J15" s="4">
        <v>147672.6520289855</v>
      </c>
      <c r="K15" s="4">
        <v>6712.3932740447954</v>
      </c>
      <c r="L15" s="4"/>
      <c r="M15" s="4"/>
    </row>
    <row r="16" spans="2:13" ht="15.75" thickBot="1" x14ac:dyDescent="0.3">
      <c r="B16" s="1">
        <v>12</v>
      </c>
      <c r="C16" s="1">
        <v>412</v>
      </c>
      <c r="D16" s="4">
        <v>400.70405797101449</v>
      </c>
      <c r="E16" s="4">
        <v>11.295942028985507</v>
      </c>
      <c r="F16" s="1">
        <f t="shared" si="0"/>
        <v>11.295942028985507</v>
      </c>
      <c r="H16" s="5" t="s">
        <v>22</v>
      </c>
      <c r="I16" s="5">
        <v>23</v>
      </c>
      <c r="J16" s="5">
        <v>198914.95833333328</v>
      </c>
      <c r="K16" s="5"/>
      <c r="L16" s="5"/>
      <c r="M16" s="5"/>
    </row>
    <row r="17" spans="2:16" ht="15.75" thickBot="1" x14ac:dyDescent="0.3">
      <c r="B17" s="1">
        <v>13</v>
      </c>
      <c r="C17" s="1">
        <v>415</v>
      </c>
      <c r="D17" s="4">
        <v>407.37927536231882</v>
      </c>
      <c r="E17" s="4">
        <v>7.6207246376811781</v>
      </c>
      <c r="F17" s="1">
        <f t="shared" si="0"/>
        <v>7.6207246376811781</v>
      </c>
    </row>
    <row r="18" spans="2:16" x14ac:dyDescent="0.25">
      <c r="B18" s="1">
        <v>14</v>
      </c>
      <c r="C18" s="1">
        <v>395</v>
      </c>
      <c r="D18" s="4">
        <v>414.05449275362321</v>
      </c>
      <c r="E18" s="4">
        <v>-19.054492753623208</v>
      </c>
      <c r="F18" s="1">
        <f t="shared" si="0"/>
        <v>19.054492753623208</v>
      </c>
      <c r="H18" s="6"/>
      <c r="I18" s="6" t="s">
        <v>29</v>
      </c>
      <c r="J18" s="6" t="s">
        <v>17</v>
      </c>
      <c r="K18" s="6" t="s">
        <v>30</v>
      </c>
      <c r="L18" s="6" t="s">
        <v>31</v>
      </c>
      <c r="M18" s="6" t="s">
        <v>32</v>
      </c>
      <c r="N18" s="6" t="s">
        <v>33</v>
      </c>
      <c r="O18" s="6" t="s">
        <v>34</v>
      </c>
      <c r="P18" s="6" t="s">
        <v>35</v>
      </c>
    </row>
    <row r="19" spans="2:16" x14ac:dyDescent="0.25">
      <c r="B19" s="1">
        <v>15</v>
      </c>
      <c r="C19" s="1">
        <v>298</v>
      </c>
      <c r="D19" s="4">
        <v>420.72971014492754</v>
      </c>
      <c r="E19" s="4">
        <v>-122.72971014492754</v>
      </c>
      <c r="F19" s="1">
        <f t="shared" si="0"/>
        <v>122.72971014492754</v>
      </c>
      <c r="H19" s="4" t="s">
        <v>23</v>
      </c>
      <c r="I19" s="8">
        <v>320.60144927536231</v>
      </c>
      <c r="J19" s="4">
        <v>34.520906836260949</v>
      </c>
      <c r="K19" s="4">
        <v>9.2871676516504724</v>
      </c>
      <c r="L19" s="4">
        <v>4.5550908478427056E-9</v>
      </c>
      <c r="M19" s="4">
        <v>249.00947030801677</v>
      </c>
      <c r="N19" s="4">
        <v>392.19342824270785</v>
      </c>
      <c r="O19" s="4">
        <v>249.00947030801677</v>
      </c>
      <c r="P19" s="4">
        <v>392.19342824270785</v>
      </c>
    </row>
    <row r="20" spans="2:16" ht="15.75" thickBot="1" x14ac:dyDescent="0.3">
      <c r="B20" s="1">
        <v>16</v>
      </c>
      <c r="C20" s="1">
        <v>377</v>
      </c>
      <c r="D20" s="4">
        <v>427.40492753623187</v>
      </c>
      <c r="E20" s="4">
        <v>-50.404927536231867</v>
      </c>
      <c r="F20" s="1">
        <f t="shared" si="0"/>
        <v>50.404927536231867</v>
      </c>
      <c r="H20" s="5" t="s">
        <v>36</v>
      </c>
      <c r="I20" s="9">
        <v>6.6752173913043489</v>
      </c>
      <c r="J20" s="5">
        <v>2.4159602059141396</v>
      </c>
      <c r="K20" s="5">
        <v>2.7629666146668219</v>
      </c>
      <c r="L20" s="5">
        <v>1.1349064316994742E-2</v>
      </c>
      <c r="M20" s="5">
        <v>1.6648225871311499</v>
      </c>
      <c r="N20" s="5">
        <v>11.685612195477548</v>
      </c>
      <c r="O20" s="5">
        <v>1.6648225871311499</v>
      </c>
      <c r="P20" s="5">
        <v>11.685612195477548</v>
      </c>
    </row>
    <row r="21" spans="2:16" x14ac:dyDescent="0.25">
      <c r="B21" s="1">
        <v>17</v>
      </c>
      <c r="C21" s="1">
        <v>418</v>
      </c>
      <c r="D21" s="4">
        <v>434.08014492753625</v>
      </c>
      <c r="E21" s="4">
        <v>-16.080144927536253</v>
      </c>
      <c r="F21" s="1">
        <f t="shared" si="0"/>
        <v>16.080144927536253</v>
      </c>
    </row>
    <row r="22" spans="2:16" x14ac:dyDescent="0.25">
      <c r="B22" s="1">
        <v>18</v>
      </c>
      <c r="C22" s="1">
        <v>522</v>
      </c>
      <c r="D22" s="4">
        <v>440.75536231884058</v>
      </c>
      <c r="E22" s="4">
        <v>81.244637681159418</v>
      </c>
      <c r="F22" s="1">
        <f t="shared" si="0"/>
        <v>81.244637681159418</v>
      </c>
    </row>
    <row r="23" spans="2:16" x14ac:dyDescent="0.25">
      <c r="B23" s="1">
        <v>19</v>
      </c>
      <c r="C23" s="1">
        <v>421</v>
      </c>
      <c r="D23" s="4">
        <v>447.43057971014491</v>
      </c>
      <c r="E23" s="4">
        <v>-26.430579710144912</v>
      </c>
      <c r="F23" s="1">
        <f t="shared" si="0"/>
        <v>26.430579710144912</v>
      </c>
    </row>
    <row r="24" spans="2:16" x14ac:dyDescent="0.25">
      <c r="B24" s="1">
        <v>20</v>
      </c>
      <c r="C24" s="1">
        <v>384</v>
      </c>
      <c r="D24" s="4">
        <v>454.1057971014493</v>
      </c>
      <c r="E24" s="4">
        <v>-70.105797101449298</v>
      </c>
      <c r="F24" s="1">
        <f t="shared" si="0"/>
        <v>70.105797101449298</v>
      </c>
      <c r="H24" t="s">
        <v>37</v>
      </c>
    </row>
    <row r="25" spans="2:16" ht="15.75" thickBot="1" x14ac:dyDescent="0.3">
      <c r="B25" s="1">
        <v>21</v>
      </c>
      <c r="C25" s="1">
        <v>455</v>
      </c>
      <c r="D25" s="4">
        <v>460.78101449275363</v>
      </c>
      <c r="E25" s="4">
        <v>-5.7810144927536271</v>
      </c>
      <c r="F25" s="1">
        <f t="shared" si="0"/>
        <v>5.7810144927536271</v>
      </c>
    </row>
    <row r="26" spans="2:16" x14ac:dyDescent="0.25">
      <c r="B26" s="1">
        <v>22</v>
      </c>
      <c r="C26" s="1">
        <v>506</v>
      </c>
      <c r="D26" s="4">
        <v>467.45623188405796</v>
      </c>
      <c r="E26" s="4">
        <v>38.543768115942044</v>
      </c>
      <c r="F26" s="1">
        <f t="shared" si="0"/>
        <v>38.543768115942044</v>
      </c>
      <c r="H26" s="6" t="s">
        <v>38</v>
      </c>
      <c r="I26" s="6" t="s">
        <v>39</v>
      </c>
      <c r="J26" s="6" t="s">
        <v>40</v>
      </c>
    </row>
    <row r="27" spans="2:16" x14ac:dyDescent="0.25">
      <c r="B27" s="1">
        <v>23</v>
      </c>
      <c r="C27" s="1">
        <v>478</v>
      </c>
      <c r="D27" s="4">
        <v>474.13144927536234</v>
      </c>
      <c r="E27" s="4">
        <v>3.8685507246376574</v>
      </c>
      <c r="F27" s="1">
        <f t="shared" si="0"/>
        <v>3.8685507246376574</v>
      </c>
      <c r="H27" s="4">
        <v>1</v>
      </c>
      <c r="I27" s="4">
        <v>327.27666666666664</v>
      </c>
      <c r="J27" s="4">
        <v>17.723333333333358</v>
      </c>
    </row>
    <row r="28" spans="2:16" ht="15.75" thickBot="1" x14ac:dyDescent="0.3">
      <c r="B28" s="1">
        <v>24</v>
      </c>
      <c r="C28" s="1">
        <v>613</v>
      </c>
      <c r="D28" s="5">
        <v>480.80666666666667</v>
      </c>
      <c r="E28" s="5">
        <v>132.19333333333333</v>
      </c>
      <c r="F28" s="1">
        <f t="shared" si="0"/>
        <v>132.19333333333333</v>
      </c>
      <c r="H28" s="4">
        <v>2</v>
      </c>
      <c r="I28" s="4">
        <v>333.95188405797103</v>
      </c>
      <c r="J28" s="4">
        <v>77.048115942028971</v>
      </c>
    </row>
    <row r="29" spans="2:16" x14ac:dyDescent="0.25">
      <c r="H29" s="4">
        <v>3</v>
      </c>
      <c r="I29" s="4">
        <v>340.62710144927536</v>
      </c>
      <c r="J29" s="4">
        <v>-74.627101449275358</v>
      </c>
    </row>
    <row r="30" spans="2:16" x14ac:dyDescent="0.25">
      <c r="D30" t="s">
        <v>10</v>
      </c>
      <c r="E30" s="1">
        <f>SUM(E5:E29)</f>
        <v>0</v>
      </c>
      <c r="F30">
        <f>AVERAGE(F5:F29)</f>
        <v>58.435809178743973</v>
      </c>
      <c r="H30" s="4">
        <v>4</v>
      </c>
      <c r="I30" s="4">
        <v>347.30231884057969</v>
      </c>
      <c r="J30" s="4">
        <v>-0.30231884057968728</v>
      </c>
    </row>
    <row r="31" spans="2:16" x14ac:dyDescent="0.25">
      <c r="H31" s="4">
        <v>5</v>
      </c>
      <c r="I31" s="4">
        <v>353.97753623188407</v>
      </c>
      <c r="J31" s="4">
        <v>152.02246376811593</v>
      </c>
    </row>
    <row r="32" spans="2:16" x14ac:dyDescent="0.25">
      <c r="E32" s="1" t="s">
        <v>9</v>
      </c>
      <c r="F32" s="10">
        <f>E30/F30</f>
        <v>0</v>
      </c>
      <c r="H32" s="4">
        <v>6</v>
      </c>
      <c r="I32" s="4">
        <v>360.6527536231884</v>
      </c>
      <c r="J32" s="4">
        <v>-82.652753623188403</v>
      </c>
    </row>
    <row r="33" spans="8:10" x14ac:dyDescent="0.25">
      <c r="H33" s="4">
        <v>7</v>
      </c>
      <c r="I33" s="4">
        <v>367.32797101449273</v>
      </c>
      <c r="J33" s="4">
        <v>43.672028985507268</v>
      </c>
    </row>
    <row r="34" spans="8:10" x14ac:dyDescent="0.25">
      <c r="H34" s="4">
        <v>8</v>
      </c>
      <c r="I34" s="4">
        <v>374.00318840579712</v>
      </c>
      <c r="J34" s="4">
        <v>135.99681159420288</v>
      </c>
    </row>
    <row r="35" spans="8:10" x14ac:dyDescent="0.25">
      <c r="H35" s="4">
        <v>9</v>
      </c>
      <c r="I35" s="4">
        <v>380.67840579710145</v>
      </c>
      <c r="J35" s="4">
        <v>-182.67840579710145</v>
      </c>
    </row>
    <row r="36" spans="8:10" x14ac:dyDescent="0.25">
      <c r="H36" s="4">
        <v>10</v>
      </c>
      <c r="I36" s="4">
        <v>387.35362318840578</v>
      </c>
      <c r="J36" s="4">
        <v>-0.353623188405777</v>
      </c>
    </row>
    <row r="37" spans="8:10" x14ac:dyDescent="0.25">
      <c r="H37" s="4">
        <v>11</v>
      </c>
      <c r="I37" s="4">
        <v>394.02884057971016</v>
      </c>
      <c r="J37" s="4">
        <v>-50.028840579710163</v>
      </c>
    </row>
    <row r="38" spans="8:10" x14ac:dyDescent="0.25">
      <c r="H38" s="4">
        <v>12</v>
      </c>
      <c r="I38" s="4">
        <v>400.70405797101449</v>
      </c>
      <c r="J38" s="4">
        <v>11.295942028985507</v>
      </c>
    </row>
    <row r="39" spans="8:10" x14ac:dyDescent="0.25">
      <c r="H39" s="4">
        <v>13</v>
      </c>
      <c r="I39" s="4">
        <v>407.37927536231882</v>
      </c>
      <c r="J39" s="4">
        <v>7.6207246376811781</v>
      </c>
    </row>
    <row r="40" spans="8:10" x14ac:dyDescent="0.25">
      <c r="H40" s="4">
        <v>14</v>
      </c>
      <c r="I40" s="4">
        <v>414.05449275362321</v>
      </c>
      <c r="J40" s="4">
        <v>-19.054492753623208</v>
      </c>
    </row>
    <row r="41" spans="8:10" x14ac:dyDescent="0.25">
      <c r="H41" s="4">
        <v>15</v>
      </c>
      <c r="I41" s="4">
        <v>420.72971014492754</v>
      </c>
      <c r="J41" s="4">
        <v>-122.72971014492754</v>
      </c>
    </row>
    <row r="42" spans="8:10" x14ac:dyDescent="0.25">
      <c r="H42" s="4">
        <v>16</v>
      </c>
      <c r="I42" s="4">
        <v>427.40492753623187</v>
      </c>
      <c r="J42" s="4">
        <v>-50.404927536231867</v>
      </c>
    </row>
    <row r="43" spans="8:10" x14ac:dyDescent="0.25">
      <c r="H43" s="4">
        <v>17</v>
      </c>
      <c r="I43" s="4">
        <v>434.08014492753625</v>
      </c>
      <c r="J43" s="4">
        <v>-16.080144927536253</v>
      </c>
    </row>
    <row r="44" spans="8:10" x14ac:dyDescent="0.25">
      <c r="H44" s="4">
        <v>18</v>
      </c>
      <c r="I44" s="4">
        <v>440.75536231884058</v>
      </c>
      <c r="J44" s="4">
        <v>81.244637681159418</v>
      </c>
    </row>
    <row r="45" spans="8:10" x14ac:dyDescent="0.25">
      <c r="H45" s="4">
        <v>19</v>
      </c>
      <c r="I45" s="4">
        <v>447.43057971014491</v>
      </c>
      <c r="J45" s="4">
        <v>-26.430579710144912</v>
      </c>
    </row>
    <row r="46" spans="8:10" x14ac:dyDescent="0.25">
      <c r="H46" s="4">
        <v>20</v>
      </c>
      <c r="I46" s="4">
        <v>454.1057971014493</v>
      </c>
      <c r="J46" s="4">
        <v>-70.105797101449298</v>
      </c>
    </row>
    <row r="47" spans="8:10" x14ac:dyDescent="0.25">
      <c r="H47" s="4">
        <v>21</v>
      </c>
      <c r="I47" s="4">
        <v>460.78101449275363</v>
      </c>
      <c r="J47" s="4">
        <v>-5.7810144927536271</v>
      </c>
    </row>
    <row r="48" spans="8:10" x14ac:dyDescent="0.25">
      <c r="H48" s="4">
        <v>22</v>
      </c>
      <c r="I48" s="4">
        <v>467.45623188405796</v>
      </c>
      <c r="J48" s="4">
        <v>38.543768115942044</v>
      </c>
    </row>
    <row r="49" spans="8:10" x14ac:dyDescent="0.25">
      <c r="H49" s="4">
        <v>23</v>
      </c>
      <c r="I49" s="4">
        <v>474.13144927536234</v>
      </c>
      <c r="J49" s="4">
        <v>3.8685507246376574</v>
      </c>
    </row>
    <row r="50" spans="8:10" ht="15.75" thickBot="1" x14ac:dyDescent="0.3">
      <c r="H50" s="5">
        <v>24</v>
      </c>
      <c r="I50" s="5">
        <v>480.80666666666667</v>
      </c>
      <c r="J50" s="5">
        <v>132.19333333333333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5323B-E3B5-4930-BDEC-120CE709F2FE}">
  <dimension ref="B3:F33"/>
  <sheetViews>
    <sheetView workbookViewId="0">
      <selection activeCell="F33" sqref="F33"/>
    </sheetView>
  </sheetViews>
  <sheetFormatPr defaultRowHeight="15" x14ac:dyDescent="0.25"/>
  <sheetData>
    <row r="3" spans="2:6" x14ac:dyDescent="0.25">
      <c r="B3" t="s">
        <v>1</v>
      </c>
      <c r="C3" t="s">
        <v>2</v>
      </c>
      <c r="D3" t="s">
        <v>4</v>
      </c>
      <c r="E3" t="s">
        <v>5</v>
      </c>
      <c r="F3" t="s">
        <v>6</v>
      </c>
    </row>
    <row r="4" spans="2:6" x14ac:dyDescent="0.25">
      <c r="B4" s="1">
        <v>1</v>
      </c>
      <c r="C4" s="1">
        <v>345</v>
      </c>
    </row>
    <row r="5" spans="2:6" x14ac:dyDescent="0.25">
      <c r="B5" s="1">
        <v>2</v>
      </c>
      <c r="C5" s="1">
        <v>411</v>
      </c>
      <c r="D5" t="e">
        <v>#N/A</v>
      </c>
    </row>
    <row r="6" spans="2:6" x14ac:dyDescent="0.25">
      <c r="B6" s="1">
        <v>3</v>
      </c>
      <c r="C6" s="1">
        <v>266</v>
      </c>
      <c r="D6" t="e">
        <v>#N/A</v>
      </c>
    </row>
    <row r="7" spans="2:6" x14ac:dyDescent="0.25">
      <c r="B7" s="1">
        <v>4</v>
      </c>
      <c r="C7" s="1">
        <v>347</v>
      </c>
      <c r="D7" t="e">
        <v>#N/A</v>
      </c>
    </row>
    <row r="8" spans="2:6" x14ac:dyDescent="0.25">
      <c r="B8" s="1">
        <v>5</v>
      </c>
      <c r="C8" s="1">
        <v>506</v>
      </c>
      <c r="D8" t="e">
        <v>#N/A</v>
      </c>
    </row>
    <row r="9" spans="2:6" x14ac:dyDescent="0.25">
      <c r="B9" s="1">
        <v>6</v>
      </c>
      <c r="C9" s="1">
        <v>278</v>
      </c>
      <c r="D9">
        <f>AVERAGE(C4:C8)</f>
        <v>375</v>
      </c>
      <c r="E9">
        <f>C9-D9</f>
        <v>-97</v>
      </c>
      <c r="F9">
        <f>ABS(E9)</f>
        <v>97</v>
      </c>
    </row>
    <row r="10" spans="2:6" x14ac:dyDescent="0.25">
      <c r="B10" s="1">
        <v>7</v>
      </c>
      <c r="C10" s="1">
        <v>411</v>
      </c>
      <c r="D10">
        <f>AVERAGE(C5:C9)</f>
        <v>361.6</v>
      </c>
      <c r="E10">
        <f t="shared" ref="E10:E27" si="0">C10-D10</f>
        <v>49.399999999999977</v>
      </c>
      <c r="F10">
        <f t="shared" ref="F10:F27" si="1">ABS(E10)</f>
        <v>49.399999999999977</v>
      </c>
    </row>
    <row r="11" spans="2:6" x14ac:dyDescent="0.25">
      <c r="B11" s="1">
        <v>8</v>
      </c>
      <c r="C11" s="1">
        <v>510</v>
      </c>
      <c r="D11">
        <f>AVERAGE(C6:C10)</f>
        <v>361.6</v>
      </c>
      <c r="E11">
        <f t="shared" si="0"/>
        <v>148.39999999999998</v>
      </c>
      <c r="F11">
        <f t="shared" si="1"/>
        <v>148.39999999999998</v>
      </c>
    </row>
    <row r="12" spans="2:6" x14ac:dyDescent="0.25">
      <c r="B12" s="1">
        <v>9</v>
      </c>
      <c r="C12" s="1">
        <v>198</v>
      </c>
      <c r="D12">
        <f>AVERAGE(C7:C11)</f>
        <v>410.4</v>
      </c>
      <c r="E12">
        <f t="shared" si="0"/>
        <v>-212.39999999999998</v>
      </c>
      <c r="F12">
        <f t="shared" si="1"/>
        <v>212.39999999999998</v>
      </c>
    </row>
    <row r="13" spans="2:6" x14ac:dyDescent="0.25">
      <c r="B13" s="1">
        <v>10</v>
      </c>
      <c r="C13" s="1">
        <v>387</v>
      </c>
      <c r="D13">
        <f>AVERAGE(C8:C12)</f>
        <v>380.6</v>
      </c>
      <c r="E13">
        <f t="shared" si="0"/>
        <v>6.3999999999999773</v>
      </c>
      <c r="F13">
        <f t="shared" si="1"/>
        <v>6.3999999999999773</v>
      </c>
    </row>
    <row r="14" spans="2:6" x14ac:dyDescent="0.25">
      <c r="B14" s="1">
        <v>11</v>
      </c>
      <c r="C14" s="1">
        <v>344</v>
      </c>
      <c r="D14">
        <f>AVERAGE(C9:C13)</f>
        <v>356.8</v>
      </c>
      <c r="E14">
        <f t="shared" si="0"/>
        <v>-12.800000000000011</v>
      </c>
      <c r="F14">
        <f t="shared" si="1"/>
        <v>12.800000000000011</v>
      </c>
    </row>
    <row r="15" spans="2:6" x14ac:dyDescent="0.25">
      <c r="B15" s="1">
        <v>12</v>
      </c>
      <c r="C15" s="1">
        <v>412</v>
      </c>
      <c r="D15">
        <f>AVERAGE(C10:C14)</f>
        <v>370</v>
      </c>
      <c r="E15">
        <f t="shared" si="0"/>
        <v>42</v>
      </c>
      <c r="F15">
        <f t="shared" si="1"/>
        <v>42</v>
      </c>
    </row>
    <row r="16" spans="2:6" x14ac:dyDescent="0.25">
      <c r="B16" s="1">
        <v>13</v>
      </c>
      <c r="C16" s="1">
        <v>415</v>
      </c>
      <c r="D16">
        <f>AVERAGE(C11:C15)</f>
        <v>370.2</v>
      </c>
      <c r="E16">
        <f t="shared" si="0"/>
        <v>44.800000000000011</v>
      </c>
      <c r="F16">
        <f t="shared" si="1"/>
        <v>44.800000000000011</v>
      </c>
    </row>
    <row r="17" spans="2:6" x14ac:dyDescent="0.25">
      <c r="B17" s="1">
        <v>14</v>
      </c>
      <c r="C17" s="1">
        <v>395</v>
      </c>
      <c r="D17">
        <f>AVERAGE(C12:C16)</f>
        <v>351.2</v>
      </c>
      <c r="E17">
        <f t="shared" si="0"/>
        <v>43.800000000000011</v>
      </c>
      <c r="F17">
        <f t="shared" si="1"/>
        <v>43.800000000000011</v>
      </c>
    </row>
    <row r="18" spans="2:6" x14ac:dyDescent="0.25">
      <c r="B18" s="1">
        <v>15</v>
      </c>
      <c r="C18" s="1">
        <v>298</v>
      </c>
      <c r="D18">
        <f>AVERAGE(C13:C17)</f>
        <v>390.6</v>
      </c>
      <c r="E18">
        <f t="shared" si="0"/>
        <v>-92.600000000000023</v>
      </c>
      <c r="F18">
        <f t="shared" si="1"/>
        <v>92.600000000000023</v>
      </c>
    </row>
    <row r="19" spans="2:6" x14ac:dyDescent="0.25">
      <c r="B19" s="1">
        <v>16</v>
      </c>
      <c r="C19" s="1">
        <v>377</v>
      </c>
      <c r="D19">
        <f>AVERAGE(C14:C18)</f>
        <v>372.8</v>
      </c>
      <c r="E19">
        <f t="shared" si="0"/>
        <v>4.1999999999999886</v>
      </c>
      <c r="F19">
        <f t="shared" si="1"/>
        <v>4.1999999999999886</v>
      </c>
    </row>
    <row r="20" spans="2:6" x14ac:dyDescent="0.25">
      <c r="B20" s="1">
        <v>17</v>
      </c>
      <c r="C20" s="1">
        <v>418</v>
      </c>
      <c r="D20">
        <f>AVERAGE(C15:C19)</f>
        <v>379.4</v>
      </c>
      <c r="E20">
        <f t="shared" si="0"/>
        <v>38.600000000000023</v>
      </c>
      <c r="F20">
        <f t="shared" si="1"/>
        <v>38.600000000000023</v>
      </c>
    </row>
    <row r="21" spans="2:6" x14ac:dyDescent="0.25">
      <c r="B21" s="1">
        <v>18</v>
      </c>
      <c r="C21" s="1">
        <v>522</v>
      </c>
      <c r="D21">
        <f>AVERAGE(C16:C20)</f>
        <v>380.6</v>
      </c>
      <c r="E21">
        <f t="shared" si="0"/>
        <v>141.39999999999998</v>
      </c>
      <c r="F21">
        <f t="shared" si="1"/>
        <v>141.39999999999998</v>
      </c>
    </row>
    <row r="22" spans="2:6" x14ac:dyDescent="0.25">
      <c r="B22" s="1">
        <v>19</v>
      </c>
      <c r="C22" s="1">
        <v>421</v>
      </c>
      <c r="D22">
        <f>AVERAGE(C17:C21)</f>
        <v>402</v>
      </c>
      <c r="E22">
        <f t="shared" si="0"/>
        <v>19</v>
      </c>
      <c r="F22">
        <f t="shared" si="1"/>
        <v>19</v>
      </c>
    </row>
    <row r="23" spans="2:6" x14ac:dyDescent="0.25">
      <c r="B23" s="1">
        <v>20</v>
      </c>
      <c r="C23" s="1">
        <v>384</v>
      </c>
      <c r="D23">
        <f>AVERAGE(C18:C22)</f>
        <v>407.2</v>
      </c>
      <c r="E23">
        <f t="shared" si="0"/>
        <v>-23.199999999999989</v>
      </c>
      <c r="F23">
        <f t="shared" si="1"/>
        <v>23.199999999999989</v>
      </c>
    </row>
    <row r="24" spans="2:6" x14ac:dyDescent="0.25">
      <c r="B24" s="1">
        <v>21</v>
      </c>
      <c r="C24" s="1">
        <v>455</v>
      </c>
      <c r="D24">
        <f>AVERAGE(C19:C23)</f>
        <v>424.4</v>
      </c>
      <c r="E24">
        <f t="shared" si="0"/>
        <v>30.600000000000023</v>
      </c>
      <c r="F24">
        <f t="shared" si="1"/>
        <v>30.600000000000023</v>
      </c>
    </row>
    <row r="25" spans="2:6" x14ac:dyDescent="0.25">
      <c r="B25" s="1">
        <v>22</v>
      </c>
      <c r="C25" s="1">
        <v>506</v>
      </c>
      <c r="D25">
        <f>AVERAGE(C20:C24)</f>
        <v>440</v>
      </c>
      <c r="E25">
        <f t="shared" si="0"/>
        <v>66</v>
      </c>
      <c r="F25">
        <f t="shared" si="1"/>
        <v>66</v>
      </c>
    </row>
    <row r="26" spans="2:6" x14ac:dyDescent="0.25">
      <c r="B26" s="1">
        <v>23</v>
      </c>
      <c r="C26" s="1">
        <v>478</v>
      </c>
      <c r="D26">
        <f>AVERAGE(C21:C25)</f>
        <v>457.6</v>
      </c>
      <c r="E26">
        <f t="shared" si="0"/>
        <v>20.399999999999977</v>
      </c>
      <c r="F26">
        <f t="shared" si="1"/>
        <v>20.399999999999977</v>
      </c>
    </row>
    <row r="27" spans="2:6" x14ac:dyDescent="0.25">
      <c r="B27" s="1">
        <v>24</v>
      </c>
      <c r="C27" s="1">
        <v>613</v>
      </c>
      <c r="D27">
        <f>AVERAGE(C22:C26)</f>
        <v>448.8</v>
      </c>
      <c r="E27">
        <f t="shared" si="0"/>
        <v>164.2</v>
      </c>
      <c r="F27">
        <f t="shared" si="1"/>
        <v>164.2</v>
      </c>
    </row>
    <row r="28" spans="2:6" x14ac:dyDescent="0.25">
      <c r="D28">
        <f>AVERAGE(C23:C27)</f>
        <v>487.2</v>
      </c>
    </row>
    <row r="30" spans="2:6" x14ac:dyDescent="0.25">
      <c r="E30">
        <f>SUM(E9:E29)</f>
        <v>381.19999999999993</v>
      </c>
      <c r="F30">
        <f>AVERAGE(F9:F27)</f>
        <v>66.168421052631587</v>
      </c>
    </row>
    <row r="31" spans="2:6" x14ac:dyDescent="0.25">
      <c r="E31" t="s">
        <v>10</v>
      </c>
      <c r="F31" t="s">
        <v>8</v>
      </c>
    </row>
    <row r="33" spans="5:6" x14ac:dyDescent="0.25">
      <c r="E33" t="s">
        <v>9</v>
      </c>
      <c r="F33" s="2">
        <f>E30/F30</f>
        <v>5.7610563156220156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exponential</vt:lpstr>
      <vt:lpstr>Linear</vt:lpstr>
      <vt:lpstr>mooving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2021-03-05T07:51:46Z</dcterms:created>
  <dcterms:modified xsi:type="dcterms:W3CDTF">2021-03-05T08:30:27Z</dcterms:modified>
</cp:coreProperties>
</file>