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ggrafa\Xios\TDE\Mathimata\Supply_Chain_Logistics\Askiseis_Foititon\Askiseis_Foititon_2022\"/>
    </mc:Choice>
  </mc:AlternateContent>
  <xr:revisionPtr revIDLastSave="0" documentId="13_ncr:1_{253887BD-0C33-46FA-9D48-25930BCC56FF}" xr6:coauthVersionLast="47" xr6:coauthVersionMax="47" xr10:uidLastSave="{00000000-0000-0000-0000-000000000000}"/>
  <bookViews>
    <workbookView xWindow="-108" yWindow="-108" windowWidth="26136" windowHeight="16896" xr2:uid="{87F6242E-C780-478E-95A0-DF2F53F478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3" i="1"/>
  <c r="C31" i="1"/>
  <c r="C16" i="1"/>
  <c r="C19" i="1" s="1"/>
  <c r="C13" i="1"/>
  <c r="C12" i="1"/>
  <c r="C35" i="1" l="1"/>
  <c r="C36" i="1" s="1"/>
  <c r="C22" i="1"/>
  <c r="C14" i="1"/>
  <c r="C15" i="1" s="1"/>
  <c r="C18" i="1"/>
  <c r="C20" i="1" s="1"/>
  <c r="C17" i="1" l="1"/>
  <c r="C26" i="1"/>
  <c r="C23" i="1"/>
  <c r="C24" i="1" s="1"/>
  <c r="C27" i="1" s="1"/>
  <c r="C29" i="1" s="1"/>
</calcChain>
</file>

<file path=xl/sharedStrings.xml><?xml version="1.0" encoding="utf-8"?>
<sst xmlns="http://schemas.openxmlformats.org/spreadsheetml/2006/main" count="29" uniqueCount="26">
  <si>
    <t>ΑΣΚΗΣΗ 2Η LOGISTICS</t>
  </si>
  <si>
    <t>μ</t>
  </si>
  <si>
    <t>σ</t>
  </si>
  <si>
    <t>L</t>
  </si>
  <si>
    <t>Q</t>
  </si>
  <si>
    <t>ROP</t>
  </si>
  <si>
    <t>M</t>
  </si>
  <si>
    <t>Σ</t>
  </si>
  <si>
    <t>SS</t>
  </si>
  <si>
    <t>CSL</t>
  </si>
  <si>
    <t>Cycle inventory</t>
  </si>
  <si>
    <t>Myear</t>
  </si>
  <si>
    <t>TOR</t>
  </si>
  <si>
    <t>n</t>
  </si>
  <si>
    <t>cycles with sortage</t>
  </si>
  <si>
    <t>CSLnew</t>
  </si>
  <si>
    <t>ROPnew</t>
  </si>
  <si>
    <t>ssnew</t>
  </si>
  <si>
    <t>TCold</t>
  </si>
  <si>
    <t>Tcnew</t>
  </si>
  <si>
    <t>DIAFORA</t>
  </si>
  <si>
    <t>μ΄</t>
  </si>
  <si>
    <t>Μ΄</t>
  </si>
  <si>
    <t>ROP΄</t>
  </si>
  <si>
    <t>ss΄</t>
  </si>
  <si>
    <t>ΑΚΑΔΗΜΑΪΚΟ ΕΤΟΣ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</si>
</sst>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5D91-FEFA-4BAB-9747-E4A39234B18B}">
  <dimension ref="B2:C36"/>
  <sheetViews>
    <sheetView tabSelected="1" workbookViewId="0">
      <selection activeCell="E39" sqref="E39"/>
    </sheetView>
  </sheetViews>
  <sheetFormatPr defaultRowHeight="14.4" x14ac:dyDescent="0.3"/>
  <cols>
    <col min="2" max="2" width="12.33203125" customWidth="1"/>
    <col min="3" max="3" width="12.5546875" bestFit="1" customWidth="1"/>
  </cols>
  <sheetData>
    <row r="2" spans="2:3" x14ac:dyDescent="0.3">
      <c r="C2" t="s">
        <v>0</v>
      </c>
    </row>
    <row r="3" spans="2:3" x14ac:dyDescent="0.3">
      <c r="C3" t="s">
        <v>25</v>
      </c>
    </row>
    <row r="6" spans="2:3" x14ac:dyDescent="0.3">
      <c r="B6" t="s">
        <v>1</v>
      </c>
      <c r="C6">
        <v>6000</v>
      </c>
    </row>
    <row r="7" spans="2:3" x14ac:dyDescent="0.3">
      <c r="B7" t="s">
        <v>2</v>
      </c>
      <c r="C7">
        <v>600</v>
      </c>
    </row>
    <row r="8" spans="2:3" x14ac:dyDescent="0.3">
      <c r="B8" t="s">
        <v>3</v>
      </c>
      <c r="C8">
        <v>4</v>
      </c>
    </row>
    <row r="9" spans="2:3" x14ac:dyDescent="0.3">
      <c r="B9" t="s">
        <v>4</v>
      </c>
      <c r="C9">
        <v>60000</v>
      </c>
    </row>
    <row r="10" spans="2:3" x14ac:dyDescent="0.3">
      <c r="B10" t="s">
        <v>5</v>
      </c>
      <c r="C10">
        <v>24000</v>
      </c>
    </row>
    <row r="12" spans="2:3" x14ac:dyDescent="0.3">
      <c r="B12" t="s">
        <v>6</v>
      </c>
      <c r="C12">
        <f>C8*C6</f>
        <v>24000</v>
      </c>
    </row>
    <row r="13" spans="2:3" x14ac:dyDescent="0.3">
      <c r="B13" t="s">
        <v>7</v>
      </c>
      <c r="C13">
        <f>SQRT(C8)*C7</f>
        <v>1200</v>
      </c>
    </row>
    <row r="14" spans="2:3" x14ac:dyDescent="0.3">
      <c r="B14" t="s">
        <v>8</v>
      </c>
      <c r="C14">
        <f>C10-C12</f>
        <v>0</v>
      </c>
    </row>
    <row r="15" spans="2:3" ht="28.8" x14ac:dyDescent="0.3">
      <c r="B15" s="1" t="s">
        <v>10</v>
      </c>
      <c r="C15">
        <f>C9/2+C14</f>
        <v>30000</v>
      </c>
    </row>
    <row r="16" spans="2:3" x14ac:dyDescent="0.3">
      <c r="B16" t="s">
        <v>11</v>
      </c>
      <c r="C16">
        <f>52*C6</f>
        <v>312000</v>
      </c>
    </row>
    <row r="17" spans="2:3" x14ac:dyDescent="0.3">
      <c r="B17" t="s">
        <v>12</v>
      </c>
      <c r="C17">
        <f>C16/C15</f>
        <v>10.4</v>
      </c>
    </row>
    <row r="18" spans="2:3" x14ac:dyDescent="0.3">
      <c r="B18" t="s">
        <v>9</v>
      </c>
      <c r="C18">
        <f>_xlfn.NORM.DIST(C10,C12,C13,1)</f>
        <v>0.5</v>
      </c>
    </row>
    <row r="19" spans="2:3" x14ac:dyDescent="0.3">
      <c r="B19" t="s">
        <v>13</v>
      </c>
      <c r="C19">
        <f>C16/C9</f>
        <v>5.2</v>
      </c>
    </row>
    <row r="20" spans="2:3" ht="28.8" x14ac:dyDescent="0.3">
      <c r="B20" s="1" t="s">
        <v>14</v>
      </c>
      <c r="C20">
        <f>(1-C18)*C19</f>
        <v>2.6</v>
      </c>
    </row>
    <row r="21" spans="2:3" x14ac:dyDescent="0.3">
      <c r="B21" t="s">
        <v>15</v>
      </c>
      <c r="C21">
        <v>0.98</v>
      </c>
    </row>
    <row r="22" spans="2:3" x14ac:dyDescent="0.3">
      <c r="B22" t="s">
        <v>16</v>
      </c>
      <c r="C22">
        <f>_xlfn.NORM.INV(0.98,C12,C13)</f>
        <v>26464.498692758185</v>
      </c>
    </row>
    <row r="23" spans="2:3" x14ac:dyDescent="0.3">
      <c r="B23" t="s">
        <v>17</v>
      </c>
      <c r="C23">
        <f>C22-C15</f>
        <v>-3535.5013072418151</v>
      </c>
    </row>
    <row r="24" spans="2:3" ht="28.8" x14ac:dyDescent="0.3">
      <c r="B24" s="1" t="s">
        <v>10</v>
      </c>
      <c r="C24">
        <f>C9/2+C23</f>
        <v>26464.498692758185</v>
      </c>
    </row>
    <row r="26" spans="2:3" x14ac:dyDescent="0.3">
      <c r="B26" t="s">
        <v>18</v>
      </c>
      <c r="C26">
        <f>C15*0.5*0.2</f>
        <v>3000</v>
      </c>
    </row>
    <row r="27" spans="2:3" x14ac:dyDescent="0.3">
      <c r="B27" t="s">
        <v>19</v>
      </c>
      <c r="C27" s="2">
        <f>C24*0.5*0.2</f>
        <v>2646.4498692758189</v>
      </c>
    </row>
    <row r="29" spans="2:3" x14ac:dyDescent="0.3">
      <c r="B29" t="s">
        <v>20</v>
      </c>
      <c r="C29" s="2">
        <f>C27-C26</f>
        <v>-353.55013072418114</v>
      </c>
    </row>
    <row r="31" spans="2:3" x14ac:dyDescent="0.3">
      <c r="B31" t="s">
        <v>21</v>
      </c>
      <c r="C31">
        <f>C6*1.2</f>
        <v>7200</v>
      </c>
    </row>
    <row r="32" spans="2:3" x14ac:dyDescent="0.3">
      <c r="B32" t="s">
        <v>2</v>
      </c>
      <c r="C32">
        <v>500</v>
      </c>
    </row>
    <row r="33" spans="2:3" x14ac:dyDescent="0.3">
      <c r="B33" t="s">
        <v>22</v>
      </c>
      <c r="C33">
        <f>4*C31</f>
        <v>28800</v>
      </c>
    </row>
    <row r="34" spans="2:3" x14ac:dyDescent="0.3">
      <c r="B34" t="s">
        <v>7</v>
      </c>
      <c r="C34">
        <f>SQRT(4)*C7</f>
        <v>1200</v>
      </c>
    </row>
    <row r="35" spans="2:3" x14ac:dyDescent="0.3">
      <c r="B35" t="s">
        <v>23</v>
      </c>
      <c r="C35" s="3">
        <f>_xlfn.NORM.INV(0.98,C33,C34)</f>
        <v>31264.498692758185</v>
      </c>
    </row>
    <row r="36" spans="2:3" x14ac:dyDescent="0.3">
      <c r="B36" t="s">
        <v>24</v>
      </c>
      <c r="C36" s="2">
        <f>C35-C33</f>
        <v>2464.4986927581849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Vidalis</cp:lastModifiedBy>
  <dcterms:created xsi:type="dcterms:W3CDTF">2020-12-08T15:56:04Z</dcterms:created>
  <dcterms:modified xsi:type="dcterms:W3CDTF">2022-05-09T16:13:23Z</dcterms:modified>
</cp:coreProperties>
</file>