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dkantianis\Desktop\"/>
    </mc:Choice>
  </mc:AlternateContent>
  <bookViews>
    <workbookView xWindow="-120" yWindow="-120" windowWidth="20730" windowHeight="11160"/>
  </bookViews>
  <sheets>
    <sheet name="ΚΑΘΑΡΗ ΠΑΡΟΥΣΑ ΑΞΙΑ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N31" i="1" l="1"/>
  <c r="M31" i="1"/>
  <c r="L31" i="1"/>
  <c r="K31" i="1"/>
  <c r="J31" i="1"/>
  <c r="N16" i="1"/>
  <c r="M16" i="1"/>
  <c r="L16" i="1"/>
  <c r="K16" i="1"/>
  <c r="J16" i="1"/>
  <c r="G35" i="1" l="1"/>
  <c r="K33" i="1"/>
  <c r="K35" i="1" s="1"/>
  <c r="L33" i="1"/>
  <c r="L35" i="1" s="1"/>
  <c r="M33" i="1"/>
  <c r="M35" i="1" s="1"/>
  <c r="N33" i="1"/>
  <c r="N35" i="1" s="1"/>
  <c r="J33" i="1"/>
  <c r="J35" i="1" s="1"/>
  <c r="G33" i="1"/>
  <c r="C33" i="1"/>
  <c r="F26" i="1"/>
  <c r="K25" i="1"/>
  <c r="C35" i="1" l="1"/>
  <c r="I25" i="1"/>
  <c r="H25" i="1"/>
  <c r="F8" i="1"/>
  <c r="C32" i="1"/>
  <c r="I23" i="1" l="1"/>
  <c r="H23" i="1"/>
  <c r="N17" i="1"/>
  <c r="K17" i="1"/>
  <c r="L17" i="1"/>
  <c r="M17" i="1"/>
  <c r="J17" i="1"/>
  <c r="I17" i="1"/>
  <c r="H17" i="1"/>
  <c r="G17" i="1"/>
  <c r="F7" i="1"/>
  <c r="C28" i="1"/>
  <c r="F6" i="1" s="1"/>
  <c r="C30" i="1" s="1"/>
  <c r="C27" i="1"/>
</calcChain>
</file>

<file path=xl/sharedStrings.xml><?xml version="1.0" encoding="utf-8"?>
<sst xmlns="http://schemas.openxmlformats.org/spreadsheetml/2006/main" count="66" uniqueCount="57">
  <si>
    <t>Δεδομένα</t>
  </si>
  <si>
    <t>Συνολικός Αριθμός Ορόφων Κτηρίου</t>
  </si>
  <si>
    <t>Επιφάνεια Κτηρίου ανά Όροφο (τ.μ.)</t>
  </si>
  <si>
    <t>Επιφάνεια Ισογείου για Καταστήματα (τ.μ.)</t>
  </si>
  <si>
    <t>Αριθμός Ορόφων Κτηρίου για Θέσεις Στάθμευσης (Θ.Σ.)</t>
  </si>
  <si>
    <t>Απαιτούμενη Μικτή Επιφάνεια ανά Θ.Σ. (τ.μ.)</t>
  </si>
  <si>
    <t>Απαιτούμενος Χρόνος Κατασκευής (έτη)</t>
  </si>
  <si>
    <r>
      <t>Ίδια Κεφάλαια Δήμου (</t>
    </r>
    <r>
      <rPr>
        <sz val="11"/>
        <color theme="1"/>
        <rFont val="Calibri"/>
        <family val="2"/>
        <charset val="161"/>
      </rPr>
      <t>€)</t>
    </r>
  </si>
  <si>
    <t>Ποσό Κρατικής Επιδότησης ανά Θ.Σ. (€ )</t>
  </si>
  <si>
    <t>Αριθμός Ισόποσων Δόσεων Αποπληρωμής Δανείου</t>
  </si>
  <si>
    <t>Επιτόκιο Τραπεζικού Δανείου (%)</t>
  </si>
  <si>
    <t>Ετήσια Έσοδα από Ενοικίαση Καταστημάτων ανά τ.μ. (€)</t>
  </si>
  <si>
    <t>Ετήσια Έξοδα Λειτουργίας και Συντήρησης (€)</t>
  </si>
  <si>
    <t>Ημερήσια Χρέωση ανά Θ.Σ. (€)</t>
  </si>
  <si>
    <t>Ελάχιστος Αποδεκτός Ρυθμός Απόδοσης (%)</t>
  </si>
  <si>
    <t>Ζητούμενα</t>
  </si>
  <si>
    <t>Κόστος Κατασκευής Κτηρίου (€)</t>
  </si>
  <si>
    <t>Συνολικός Αριθμός Θ.Σ.</t>
  </si>
  <si>
    <t>Συνολικά Ετήσια Έσοδα (€)</t>
  </si>
  <si>
    <t>Συνολικό Ποσό Τραπεζικού Δανείου (€)</t>
  </si>
  <si>
    <t>Ποσό Ετήσιας Δόσης (€)</t>
  </si>
  <si>
    <t>Περίοδος Ανάλυσης - Αξιολόγησης Επένδυσης (έτη)</t>
  </si>
  <si>
    <t>Μέσο Κόστος Κατασκευής ανά τ.μ. (€)</t>
  </si>
  <si>
    <t>Ετήσια Έσοδα από Θ.Σ. (€)</t>
  </si>
  <si>
    <t>Ετήσια Έσοδα από Καταστήματα (€)</t>
  </si>
  <si>
    <t>Έτος</t>
  </si>
  <si>
    <t>Υπολογισμός Ετήσιων Εσόδων</t>
  </si>
  <si>
    <t>Κόστος Κατασκευής</t>
  </si>
  <si>
    <t>Κόστος Λειτουργίας + Συντήρησης</t>
  </si>
  <si>
    <t>Ίδια Κεφάλαια</t>
  </si>
  <si>
    <t>Κρατική Επιδότηση</t>
  </si>
  <si>
    <t>Ετήσια Έσοδα</t>
  </si>
  <si>
    <t>Σύνολο</t>
  </si>
  <si>
    <t>Κατασκευή Ταμειοροής Δανείου</t>
  </si>
  <si>
    <t>Απαίτηση Δανείου</t>
  </si>
  <si>
    <t>Κατασκευή</t>
  </si>
  <si>
    <t>Λειτουργία</t>
  </si>
  <si>
    <t>Δ</t>
  </si>
  <si>
    <t>Συντελεστές Προεξόφλησης (P/F,6%,N)</t>
  </si>
  <si>
    <t>Υπολογισμός Κρατικής Επιδότησης</t>
  </si>
  <si>
    <t>Λήψη</t>
  </si>
  <si>
    <t>Αποπληρωμή</t>
  </si>
  <si>
    <t>Δόση Δανείου Δ =</t>
  </si>
  <si>
    <t>Ποσά Δανείου</t>
  </si>
  <si>
    <t>Προεξοφλημένα Ποσά Δανείου</t>
  </si>
  <si>
    <t>Κατασκευή Ταμειοροής Αξιολόγησης</t>
  </si>
  <si>
    <t xml:space="preserve">Κατασκευή Συνολικής Ταμειοροής </t>
  </si>
  <si>
    <t>Συντελεστές Προεξόφλησης (P/F,10%,N)</t>
  </si>
  <si>
    <t>Δόσεις Δανείου</t>
  </si>
  <si>
    <t>Καθαρές Ταμειακές Ροές</t>
  </si>
  <si>
    <t>Προεξοφλημένα Ποσά Επένδυσης</t>
  </si>
  <si>
    <t>Δ *</t>
  </si>
  <si>
    <t>Παρούσες αξίες ποσών λήψης = Παρούσες αξίες δόσεων αποπληρωμής</t>
  </si>
  <si>
    <t>Έσοδα - Έξοδα</t>
  </si>
  <si>
    <t>Ενδεικτική Επίλυση Άσκησης Αξιολόγησης Έργου</t>
  </si>
  <si>
    <t>Καθαρή Παρούσα Αξία (ΚΠΑ) (€) &gt; 0 =</t>
  </si>
  <si>
    <t>(από Πίνακες)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</si>
</sst>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0_ ;[Red]\-#,##0.00\ "/>
    <numFmt numFmtId="165" formatCode="#,##0_ ;[Red]\-#,##0\ "/>
  </numFmts>
  <fonts count="9" x14ac:knownFonts="1">
    <font>
      <sz val="11"/>
      <color theme="1"/>
      <name val="Calibri"/>
      <family val="2"/>
      <charset val="161"/>
      <scheme val="minor"/>
    </font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sz val="11"/>
      <color theme="1"/>
      <name val="Calibri"/>
      <family val="2"/>
      <charset val="161"/>
    </font>
    <font>
      <sz val="11"/>
      <name val="Calibri"/>
      <family val="2"/>
      <charset val="161"/>
      <scheme val="minor"/>
    </font>
    <font>
      <sz val="10"/>
      <color theme="1"/>
      <name val="Calibri"/>
      <family val="2"/>
      <charset val="161"/>
      <scheme val="minor"/>
    </font>
    <font>
      <b/>
      <sz val="11"/>
      <color rgb="FFC00000"/>
      <name val="Calibri"/>
      <family val="2"/>
      <charset val="161"/>
      <scheme val="minor"/>
    </font>
    <font>
      <b/>
      <sz val="11"/>
      <color theme="9" tint="-0.499984740745262"/>
      <name val="Calibri"/>
      <family val="2"/>
      <charset val="161"/>
      <scheme val="minor"/>
    </font>
    <font>
      <sz val="11"/>
      <color rgb="FFC00000"/>
      <name val="Calibri"/>
      <family val="2"/>
      <charset val="161"/>
      <scheme val="minor"/>
    </font>
  </fonts>
  <fills count="12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72">
    <xf numFmtId="0" fontId="0" fillId="0" borderId="0" xfId="0"/>
    <xf numFmtId="0" fontId="0" fillId="0" borderId="0" xfId="0" applyBorder="1"/>
    <xf numFmtId="0" fontId="0" fillId="4" borderId="0" xfId="0" applyFill="1" applyBorder="1"/>
    <xf numFmtId="0" fontId="0" fillId="0" borderId="0" xfId="0" applyAlignment="1">
      <alignment horizontal="right"/>
    </xf>
    <xf numFmtId="0" fontId="0" fillId="0" borderId="0" xfId="0" applyAlignment="1">
      <alignment horizontal="left"/>
    </xf>
    <xf numFmtId="0" fontId="0" fillId="0" borderId="0" xfId="0" applyBorder="1" applyAlignment="1">
      <alignment horizontal="right"/>
    </xf>
    <xf numFmtId="0" fontId="0" fillId="4" borderId="0" xfId="0" applyFill="1"/>
    <xf numFmtId="0" fontId="0" fillId="3" borderId="0" xfId="0" applyFill="1" applyAlignment="1">
      <alignment horizontal="right"/>
    </xf>
    <xf numFmtId="0" fontId="0" fillId="0" borderId="0" xfId="0" applyFill="1" applyBorder="1" applyAlignment="1">
      <alignment horizontal="right"/>
    </xf>
    <xf numFmtId="0" fontId="0" fillId="0" borderId="1" xfId="0" applyFill="1" applyBorder="1" applyAlignment="1">
      <alignment horizontal="right"/>
    </xf>
    <xf numFmtId="0" fontId="0" fillId="8" borderId="1" xfId="0" applyFill="1" applyBorder="1" applyAlignment="1">
      <alignment horizontal="left"/>
    </xf>
    <xf numFmtId="0" fontId="0" fillId="8" borderId="1" xfId="0" applyFont="1" applyFill="1" applyBorder="1" applyAlignment="1">
      <alignment horizontal="right"/>
    </xf>
    <xf numFmtId="0" fontId="0" fillId="8" borderId="0" xfId="0" applyFont="1" applyFill="1" applyBorder="1" applyAlignment="1">
      <alignment horizontal="right"/>
    </xf>
    <xf numFmtId="0" fontId="0" fillId="8" borderId="3" xfId="0" applyFill="1" applyBorder="1" applyAlignment="1">
      <alignment horizontal="left"/>
    </xf>
    <xf numFmtId="0" fontId="0" fillId="8" borderId="5" xfId="0" applyFill="1" applyBorder="1" applyAlignment="1">
      <alignment horizontal="left"/>
    </xf>
    <xf numFmtId="164" fontId="0" fillId="0" borderId="0" xfId="0" applyNumberFormat="1" applyFill="1" applyAlignment="1">
      <alignment horizontal="right"/>
    </xf>
    <xf numFmtId="0" fontId="0" fillId="8" borderId="0" xfId="0" applyFill="1" applyAlignment="1">
      <alignment horizontal="right"/>
    </xf>
    <xf numFmtId="0" fontId="0" fillId="8" borderId="5" xfId="0" applyFill="1" applyBorder="1" applyAlignment="1">
      <alignment horizontal="right"/>
    </xf>
    <xf numFmtId="0" fontId="0" fillId="0" borderId="5" xfId="0" applyBorder="1"/>
    <xf numFmtId="0" fontId="0" fillId="0" borderId="1" xfId="0" applyBorder="1" applyAlignment="1">
      <alignment horizontal="right"/>
    </xf>
    <xf numFmtId="165" fontId="4" fillId="0" borderId="0" xfId="0" applyNumberFormat="1" applyFont="1" applyBorder="1" applyAlignment="1">
      <alignment horizontal="left"/>
    </xf>
    <xf numFmtId="165" fontId="4" fillId="0" borderId="0" xfId="0" applyNumberFormat="1" applyFont="1"/>
    <xf numFmtId="165" fontId="4" fillId="0" borderId="0" xfId="0" applyNumberFormat="1" applyFont="1" applyBorder="1"/>
    <xf numFmtId="165" fontId="4" fillId="0" borderId="2" xfId="0" applyNumberFormat="1" applyFont="1" applyBorder="1"/>
    <xf numFmtId="165" fontId="4" fillId="0" borderId="0" xfId="0" applyNumberFormat="1" applyFont="1" applyAlignment="1">
      <alignment horizontal="left"/>
    </xf>
    <xf numFmtId="165" fontId="4" fillId="0" borderId="2" xfId="0" applyNumberFormat="1" applyFont="1" applyBorder="1" applyAlignment="1">
      <alignment horizontal="left"/>
    </xf>
    <xf numFmtId="165" fontId="4" fillId="0" borderId="1" xfId="0" applyNumberFormat="1" applyFont="1" applyBorder="1"/>
    <xf numFmtId="165" fontId="4" fillId="0" borderId="3" xfId="0" applyNumberFormat="1" applyFont="1" applyBorder="1"/>
    <xf numFmtId="165" fontId="4" fillId="0" borderId="1" xfId="0" applyNumberFormat="1" applyFont="1" applyBorder="1" applyAlignment="1">
      <alignment horizontal="left"/>
    </xf>
    <xf numFmtId="165" fontId="4" fillId="8" borderId="5" xfId="0" applyNumberFormat="1" applyFont="1" applyFill="1" applyBorder="1"/>
    <xf numFmtId="165" fontId="4" fillId="8" borderId="5" xfId="0" applyNumberFormat="1" applyFont="1" applyFill="1" applyBorder="1" applyAlignment="1">
      <alignment horizontal="left"/>
    </xf>
    <xf numFmtId="165" fontId="4" fillId="8" borderId="1" xfId="0" applyNumberFormat="1" applyFont="1" applyFill="1" applyBorder="1"/>
    <xf numFmtId="165" fontId="4" fillId="8" borderId="3" xfId="0" applyNumberFormat="1" applyFont="1" applyFill="1" applyBorder="1" applyAlignment="1">
      <alignment horizontal="right"/>
    </xf>
    <xf numFmtId="165" fontId="4" fillId="0" borderId="5" xfId="0" applyNumberFormat="1" applyFont="1" applyBorder="1" applyAlignment="1">
      <alignment horizontal="left"/>
    </xf>
    <xf numFmtId="0" fontId="4" fillId="8" borderId="2" xfId="0" applyFont="1" applyFill="1" applyBorder="1"/>
    <xf numFmtId="0" fontId="4" fillId="8" borderId="0" xfId="0" applyFont="1" applyFill="1" applyBorder="1"/>
    <xf numFmtId="0" fontId="4" fillId="8" borderId="0" xfId="0" applyFont="1" applyFill="1"/>
    <xf numFmtId="165" fontId="4" fillId="0" borderId="0" xfId="0" applyNumberFormat="1" applyFont="1" applyBorder="1" applyAlignment="1">
      <alignment horizontal="right"/>
    </xf>
    <xf numFmtId="165" fontId="4" fillId="0" borderId="2" xfId="0" applyNumberFormat="1" applyFont="1" applyBorder="1" applyAlignment="1">
      <alignment horizontal="right"/>
    </xf>
    <xf numFmtId="165" fontId="4" fillId="0" borderId="5" xfId="0" applyNumberFormat="1" applyFont="1" applyFill="1" applyBorder="1" applyAlignment="1">
      <alignment horizontal="right"/>
    </xf>
    <xf numFmtId="165" fontId="4" fillId="0" borderId="1" xfId="0" applyNumberFormat="1" applyFont="1" applyBorder="1" applyAlignment="1">
      <alignment horizontal="right"/>
    </xf>
    <xf numFmtId="165" fontId="4" fillId="0" borderId="3" xfId="0" applyNumberFormat="1" applyFont="1" applyBorder="1" applyAlignment="1">
      <alignment horizontal="right"/>
    </xf>
    <xf numFmtId="165" fontId="4" fillId="0" borderId="4" xfId="0" applyNumberFormat="1" applyFont="1" applyBorder="1" applyAlignment="1">
      <alignment horizontal="right"/>
    </xf>
    <xf numFmtId="0" fontId="4" fillId="0" borderId="3" xfId="0" applyFont="1" applyBorder="1"/>
    <xf numFmtId="0" fontId="4" fillId="0" borderId="1" xfId="0" applyFont="1" applyBorder="1"/>
    <xf numFmtId="0" fontId="0" fillId="0" borderId="7" xfId="0" applyBorder="1"/>
    <xf numFmtId="0" fontId="0" fillId="10" borderId="0" xfId="0" applyFill="1" applyAlignment="1">
      <alignment horizontal="right"/>
    </xf>
    <xf numFmtId="2" fontId="0" fillId="10" borderId="0" xfId="0" applyNumberFormat="1" applyFill="1" applyAlignment="1">
      <alignment horizontal="right"/>
    </xf>
    <xf numFmtId="164" fontId="0" fillId="10" borderId="0" xfId="0" applyNumberFormat="1" applyFill="1" applyAlignment="1">
      <alignment horizontal="right"/>
    </xf>
    <xf numFmtId="9" fontId="0" fillId="10" borderId="0" xfId="1" applyNumberFormat="1" applyFont="1" applyFill="1" applyAlignment="1">
      <alignment horizontal="right"/>
    </xf>
    <xf numFmtId="1" fontId="0" fillId="10" borderId="0" xfId="0" applyNumberFormat="1" applyFill="1" applyAlignment="1">
      <alignment horizontal="right"/>
    </xf>
    <xf numFmtId="9" fontId="0" fillId="10" borderId="0" xfId="0" applyNumberFormat="1" applyFill="1" applyAlignment="1">
      <alignment horizontal="right"/>
    </xf>
    <xf numFmtId="165" fontId="0" fillId="10" borderId="0" xfId="0" applyNumberFormat="1" applyFill="1" applyAlignment="1">
      <alignment horizontal="right"/>
    </xf>
    <xf numFmtId="0" fontId="2" fillId="11" borderId="6" xfId="0" applyFont="1" applyFill="1" applyBorder="1" applyAlignment="1">
      <alignment horizontal="right"/>
    </xf>
    <xf numFmtId="0" fontId="2" fillId="8" borderId="0" xfId="0" applyFont="1" applyFill="1" applyAlignment="1">
      <alignment horizontal="right"/>
    </xf>
    <xf numFmtId="49" fontId="4" fillId="0" borderId="1" xfId="0" applyNumberFormat="1" applyFont="1" applyBorder="1" applyAlignment="1">
      <alignment horizontal="right"/>
    </xf>
    <xf numFmtId="0" fontId="5" fillId="0" borderId="0" xfId="0" applyFont="1"/>
    <xf numFmtId="0" fontId="0" fillId="9" borderId="6" xfId="0" applyFill="1" applyBorder="1" applyAlignment="1">
      <alignment horizontal="center"/>
    </xf>
    <xf numFmtId="0" fontId="0" fillId="9" borderId="7" xfId="0" applyFill="1" applyBorder="1" applyAlignment="1">
      <alignment horizontal="center"/>
    </xf>
    <xf numFmtId="0" fontId="0" fillId="4" borderId="6" xfId="0" applyFill="1" applyBorder="1" applyAlignment="1">
      <alignment horizontal="center"/>
    </xf>
    <xf numFmtId="0" fontId="2" fillId="5" borderId="0" xfId="0" applyFont="1" applyFill="1" applyBorder="1" applyAlignment="1">
      <alignment horizontal="center"/>
    </xf>
    <xf numFmtId="0" fontId="2" fillId="6" borderId="0" xfId="0" applyFont="1" applyFill="1" applyBorder="1" applyAlignment="1">
      <alignment horizontal="center"/>
    </xf>
    <xf numFmtId="0" fontId="2" fillId="7" borderId="0" xfId="0" applyFont="1" applyFill="1" applyAlignment="1">
      <alignment horizontal="center"/>
    </xf>
    <xf numFmtId="165" fontId="7" fillId="2" borderId="7" xfId="0" applyNumberFormat="1" applyFont="1" applyFill="1" applyBorder="1" applyAlignment="1">
      <alignment horizontal="right"/>
    </xf>
    <xf numFmtId="0" fontId="2" fillId="2" borderId="8" xfId="0" applyFont="1" applyFill="1" applyBorder="1" applyAlignment="1">
      <alignment horizontal="right"/>
    </xf>
    <xf numFmtId="164" fontId="6" fillId="10" borderId="0" xfId="0" applyNumberFormat="1" applyFont="1" applyFill="1" applyAlignment="1">
      <alignment horizontal="right"/>
    </xf>
    <xf numFmtId="0" fontId="2" fillId="0" borderId="6" xfId="0" applyFont="1" applyBorder="1" applyAlignment="1">
      <alignment horizontal="center"/>
    </xf>
    <xf numFmtId="165" fontId="8" fillId="0" borderId="0" xfId="0" applyNumberFormat="1" applyFont="1" applyBorder="1" applyAlignment="1">
      <alignment horizontal="left"/>
    </xf>
    <xf numFmtId="165" fontId="8" fillId="0" borderId="4" xfId="0" applyNumberFormat="1" applyFont="1" applyBorder="1" applyAlignment="1">
      <alignment horizontal="left"/>
    </xf>
    <xf numFmtId="165" fontId="8" fillId="0" borderId="0" xfId="0" applyNumberFormat="1" applyFont="1" applyAlignment="1">
      <alignment horizontal="left"/>
    </xf>
    <xf numFmtId="165" fontId="8" fillId="8" borderId="4" xfId="0" applyNumberFormat="1" applyFont="1" applyFill="1" applyBorder="1" applyAlignment="1">
      <alignment horizontal="right"/>
    </xf>
    <xf numFmtId="165" fontId="8" fillId="8" borderId="5" xfId="0" applyNumberFormat="1" applyFont="1" applyFill="1" applyBorder="1"/>
  </cellXfs>
  <cellStyles count="2">
    <cellStyle name="Κανονικό" xfId="0" builtinId="0"/>
    <cellStyle name="Ποσοστό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l-G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l-GR" sz="1100" b="1"/>
              <a:t>Καθαρές Ταμειακές</a:t>
            </a:r>
            <a:r>
              <a:rPr lang="el-GR" sz="1100" b="1" baseline="0"/>
              <a:t> Ροές Επένδυσης</a:t>
            </a:r>
            <a:endParaRPr lang="en-GB" sz="1100" b="1"/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stacked"/>
        <c:varyColors val="0"/>
        <c:ser>
          <c:idx val="0"/>
          <c:order val="0"/>
          <c:spPr>
            <a:solidFill>
              <a:schemeClr val="accent6">
                <a:lumMod val="40000"/>
                <a:lumOff val="60000"/>
              </a:schemeClr>
            </a:solidFill>
            <a:ln>
              <a:solidFill>
                <a:schemeClr val="accent6"/>
              </a:solidFill>
            </a:ln>
            <a:effectLst/>
          </c:spPr>
          <c:invertIfNegative val="0"/>
          <c:cat>
            <c:numRef>
              <c:f>'ΚΑΘΑΡΗ ΠΑΡΟΥΣΑ ΑΞΙΑ'!$G$30:$N$30</c:f>
              <c:numCache>
                <c:formatCode>General</c:formatCode>
                <c:ptCount val="8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</c:numCache>
            </c:numRef>
          </c:cat>
          <c:val>
            <c:numRef>
              <c:f>'ΚΑΘΑΡΗ ΠΑΡΟΥΣΑ ΑΞΙΑ'!$G$33:$N$33</c:f>
              <c:numCache>
                <c:formatCode>#,##0_ ;[Red]\-#,##0\ </c:formatCode>
                <c:ptCount val="8"/>
                <c:pt idx="0">
                  <c:v>-800000</c:v>
                </c:pt>
                <c:pt idx="3">
                  <c:v>370463.74823053199</c:v>
                </c:pt>
                <c:pt idx="4">
                  <c:v>370463.74823053199</c:v>
                </c:pt>
                <c:pt idx="5">
                  <c:v>370463.74823053199</c:v>
                </c:pt>
                <c:pt idx="6">
                  <c:v>370463.74823053199</c:v>
                </c:pt>
                <c:pt idx="7">
                  <c:v>440463.74823053199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597-4441-97A0-53CA4C4C7A7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overlap val="100"/>
        <c:axId val="584778768"/>
        <c:axId val="584778440"/>
      </c:barChart>
      <c:catAx>
        <c:axId val="584778768"/>
        <c:scaling>
          <c:orientation val="minMax"/>
        </c:scaling>
        <c:delete val="0"/>
        <c:axPos val="b"/>
        <c:numFmt formatCode="General" sourceLinked="0"/>
        <c:majorTickMark val="none"/>
        <c:minorTickMark val="cross"/>
        <c:tickLblPos val="nextTo"/>
        <c:spPr>
          <a:noFill/>
          <a:ln w="12700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50" b="1" i="0" u="none" strike="noStrike" kern="1200" baseline="0">
                <a:ln>
                  <a:noFill/>
                </a:ln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84778440"/>
        <c:crosses val="autoZero"/>
        <c:auto val="1"/>
        <c:lblAlgn val="ctr"/>
        <c:lblOffset val="100"/>
        <c:noMultiLvlLbl val="0"/>
      </c:catAx>
      <c:valAx>
        <c:axId val="584778440"/>
        <c:scaling>
          <c:orientation val="minMax"/>
          <c:min val="-80000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 ;[Red]\-#,##0\ " sourceLinked="1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8477876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142875</xdr:colOff>
      <xdr:row>9</xdr:row>
      <xdr:rowOff>14287</xdr:rowOff>
    </xdr:from>
    <xdr:to>
      <xdr:col>20</xdr:col>
      <xdr:colOff>466725</xdr:colOff>
      <xdr:row>23</xdr:row>
      <xdr:rowOff>90487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A50193EC-A923-4C9E-8BC7-C2F1FDC4C7B4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P35"/>
  <sheetViews>
    <sheetView tabSelected="1" zoomScaleNormal="100" workbookViewId="0"/>
  </sheetViews>
  <sheetFormatPr defaultRowHeight="15" x14ac:dyDescent="0.25"/>
  <cols>
    <col min="1" max="1" width="2.85546875" customWidth="1"/>
    <col min="2" max="2" width="52.140625" bestFit="1" customWidth="1"/>
    <col min="3" max="3" width="12.140625" bestFit="1" customWidth="1"/>
    <col min="4" max="4" width="2.85546875" customWidth="1"/>
    <col min="5" max="5" width="37.42578125" bestFit="1" customWidth="1"/>
    <col min="6" max="6" width="10.5703125" bestFit="1" customWidth="1"/>
    <col min="7" max="8" width="8.7109375" bestFit="1" customWidth="1"/>
    <col min="9" max="9" width="8.85546875" customWidth="1"/>
    <col min="10" max="14" width="8.7109375" customWidth="1"/>
    <col min="15" max="15" width="13.5703125" bestFit="1" customWidth="1"/>
  </cols>
  <sheetData>
    <row r="2" spans="2:14" x14ac:dyDescent="0.25">
      <c r="B2" s="60" t="s">
        <v>54</v>
      </c>
      <c r="C2" s="60"/>
    </row>
    <row r="4" spans="2:14" x14ac:dyDescent="0.25">
      <c r="B4" s="61" t="s">
        <v>0</v>
      </c>
      <c r="C4" s="61"/>
    </row>
    <row r="5" spans="2:14" x14ac:dyDescent="0.25">
      <c r="E5" s="54" t="s">
        <v>26</v>
      </c>
    </row>
    <row r="6" spans="2:14" x14ac:dyDescent="0.25">
      <c r="B6" s="2" t="s">
        <v>1</v>
      </c>
      <c r="C6" s="46">
        <v>4</v>
      </c>
      <c r="E6" s="3" t="s">
        <v>23</v>
      </c>
      <c r="F6" s="48">
        <f>C28*C21*365</f>
        <v>438000</v>
      </c>
    </row>
    <row r="7" spans="2:14" x14ac:dyDescent="0.25">
      <c r="B7" s="2" t="s">
        <v>4</v>
      </c>
      <c r="C7" s="46">
        <v>3</v>
      </c>
      <c r="E7" s="3" t="s">
        <v>24</v>
      </c>
      <c r="F7" s="48">
        <f>C10*C20</f>
        <v>160000</v>
      </c>
    </row>
    <row r="8" spans="2:14" x14ac:dyDescent="0.25">
      <c r="B8" s="2" t="s">
        <v>2</v>
      </c>
      <c r="C8" s="46">
        <v>1000</v>
      </c>
      <c r="E8" s="54" t="s">
        <v>39</v>
      </c>
      <c r="F8" s="48">
        <f>C28*C15</f>
        <v>240000</v>
      </c>
    </row>
    <row r="9" spans="2:14" x14ac:dyDescent="0.25">
      <c r="B9" s="2" t="s">
        <v>22</v>
      </c>
      <c r="C9" s="47">
        <v>400</v>
      </c>
    </row>
    <row r="10" spans="2:14" x14ac:dyDescent="0.25">
      <c r="B10" s="2" t="s">
        <v>3</v>
      </c>
      <c r="C10" s="46">
        <v>800</v>
      </c>
      <c r="E10" s="53" t="s">
        <v>46</v>
      </c>
      <c r="G10" s="57" t="s">
        <v>35</v>
      </c>
      <c r="H10" s="58"/>
      <c r="I10" s="59" t="s">
        <v>36</v>
      </c>
      <c r="J10" s="59"/>
      <c r="K10" s="59"/>
      <c r="L10" s="59"/>
      <c r="M10" s="59"/>
      <c r="N10" s="59"/>
    </row>
    <row r="11" spans="2:14" x14ac:dyDescent="0.25">
      <c r="B11" s="2" t="s">
        <v>5</v>
      </c>
      <c r="C11" s="46">
        <v>25</v>
      </c>
      <c r="E11" s="11" t="s">
        <v>25</v>
      </c>
      <c r="G11" s="10">
        <v>0</v>
      </c>
      <c r="H11" s="13">
        <v>1</v>
      </c>
      <c r="I11" s="10">
        <v>2</v>
      </c>
      <c r="J11" s="10">
        <v>3</v>
      </c>
      <c r="K11" s="10">
        <v>4</v>
      </c>
      <c r="L11" s="10">
        <v>5</v>
      </c>
      <c r="M11" s="10">
        <v>6</v>
      </c>
      <c r="N11" s="10">
        <v>7</v>
      </c>
    </row>
    <row r="12" spans="2:14" x14ac:dyDescent="0.25">
      <c r="E12" s="5" t="s">
        <v>27</v>
      </c>
      <c r="G12" s="67">
        <v>-800000</v>
      </c>
      <c r="H12" s="68">
        <v>-800000</v>
      </c>
      <c r="I12" s="21"/>
      <c r="J12" s="21"/>
      <c r="K12" s="21"/>
      <c r="L12" s="21"/>
      <c r="M12" s="21"/>
      <c r="N12" s="21"/>
    </row>
    <row r="13" spans="2:14" x14ac:dyDescent="0.25">
      <c r="B13" s="6" t="s">
        <v>6</v>
      </c>
      <c r="C13" s="46">
        <v>2</v>
      </c>
      <c r="E13" s="5" t="s">
        <v>28</v>
      </c>
      <c r="G13" s="22"/>
      <c r="H13" s="23"/>
      <c r="I13" s="69">
        <v>-70000</v>
      </c>
      <c r="J13" s="69">
        <v>-70000</v>
      </c>
      <c r="K13" s="69">
        <v>-70000</v>
      </c>
      <c r="L13" s="69">
        <v>-70000</v>
      </c>
      <c r="M13" s="69">
        <v>-70000</v>
      </c>
      <c r="N13" s="24"/>
    </row>
    <row r="14" spans="2:14" x14ac:dyDescent="0.25">
      <c r="B14" s="6" t="s">
        <v>7</v>
      </c>
      <c r="C14" s="48">
        <v>800000</v>
      </c>
      <c r="E14" s="8" t="s">
        <v>29</v>
      </c>
      <c r="G14" s="20">
        <v>800000</v>
      </c>
      <c r="H14" s="23"/>
      <c r="I14" s="21"/>
      <c r="J14" s="21"/>
      <c r="K14" s="21"/>
      <c r="L14" s="21"/>
      <c r="M14" s="21"/>
      <c r="N14" s="21"/>
    </row>
    <row r="15" spans="2:14" x14ac:dyDescent="0.25">
      <c r="B15" s="6" t="s">
        <v>8</v>
      </c>
      <c r="C15" s="48">
        <v>2000</v>
      </c>
      <c r="E15" s="8" t="s">
        <v>30</v>
      </c>
      <c r="G15" s="22"/>
      <c r="H15" s="25">
        <v>240000</v>
      </c>
      <c r="I15" s="21"/>
      <c r="J15" s="21"/>
      <c r="K15" s="21"/>
      <c r="L15" s="21"/>
      <c r="M15" s="21"/>
      <c r="N15" s="21"/>
    </row>
    <row r="16" spans="2:14" x14ac:dyDescent="0.25">
      <c r="B16" s="6" t="s">
        <v>10</v>
      </c>
      <c r="C16" s="49">
        <v>0.06</v>
      </c>
      <c r="E16" s="9" t="s">
        <v>31</v>
      </c>
      <c r="G16" s="26"/>
      <c r="H16" s="27"/>
      <c r="I16" s="26"/>
      <c r="J16" s="28">
        <f>C30</f>
        <v>598000</v>
      </c>
      <c r="K16" s="28">
        <f>C30</f>
        <v>598000</v>
      </c>
      <c r="L16" s="28">
        <f>C30</f>
        <v>598000</v>
      </c>
      <c r="M16" s="28">
        <f>C30</f>
        <v>598000</v>
      </c>
      <c r="N16" s="28">
        <f>C30</f>
        <v>598000</v>
      </c>
    </row>
    <row r="17" spans="2:16" x14ac:dyDescent="0.25">
      <c r="B17" s="6" t="s">
        <v>9</v>
      </c>
      <c r="C17" s="46">
        <v>5</v>
      </c>
      <c r="E17" s="12" t="s">
        <v>32</v>
      </c>
      <c r="G17" s="29">
        <f>G12+G14</f>
        <v>0</v>
      </c>
      <c r="H17" s="70">
        <f>H12+H15</f>
        <v>-560000</v>
      </c>
      <c r="I17" s="71">
        <f>I13</f>
        <v>-70000</v>
      </c>
      <c r="J17" s="30">
        <f>J13+J16</f>
        <v>528000</v>
      </c>
      <c r="K17" s="30">
        <f>K13+K16</f>
        <v>528000</v>
      </c>
      <c r="L17" s="30">
        <f>L13+L16</f>
        <v>528000</v>
      </c>
      <c r="M17" s="30">
        <f>M13+M16</f>
        <v>528000</v>
      </c>
      <c r="N17" s="30">
        <f>N16</f>
        <v>598000</v>
      </c>
    </row>
    <row r="18" spans="2:16" x14ac:dyDescent="0.25">
      <c r="E18" s="11" t="s">
        <v>34</v>
      </c>
      <c r="G18" s="31"/>
      <c r="H18" s="32">
        <v>560000</v>
      </c>
      <c r="I18" s="31">
        <v>70000</v>
      </c>
      <c r="J18" s="31"/>
      <c r="K18" s="31"/>
      <c r="L18" s="31"/>
      <c r="M18" s="31"/>
      <c r="N18" s="31"/>
    </row>
    <row r="19" spans="2:16" x14ac:dyDescent="0.25">
      <c r="B19" s="6" t="s">
        <v>12</v>
      </c>
      <c r="C19" s="48">
        <v>70000</v>
      </c>
      <c r="G19" s="1"/>
      <c r="H19" s="1"/>
    </row>
    <row r="20" spans="2:16" x14ac:dyDescent="0.25">
      <c r="B20" s="6" t="s">
        <v>11</v>
      </c>
      <c r="C20" s="47">
        <v>200</v>
      </c>
      <c r="G20" s="1"/>
      <c r="H20" s="1"/>
    </row>
    <row r="21" spans="2:16" x14ac:dyDescent="0.25">
      <c r="B21" s="6" t="s">
        <v>13</v>
      </c>
      <c r="C21" s="47">
        <v>10</v>
      </c>
      <c r="E21" s="53" t="s">
        <v>33</v>
      </c>
      <c r="G21" s="45"/>
      <c r="H21" s="57" t="s">
        <v>40</v>
      </c>
      <c r="I21" s="58"/>
      <c r="J21" s="59" t="s">
        <v>41</v>
      </c>
      <c r="K21" s="59"/>
      <c r="L21" s="59"/>
      <c r="M21" s="59"/>
      <c r="N21" s="59"/>
    </row>
    <row r="22" spans="2:16" x14ac:dyDescent="0.25">
      <c r="B22" s="6" t="s">
        <v>21</v>
      </c>
      <c r="C22" s="50">
        <v>5</v>
      </c>
      <c r="E22" s="11" t="s">
        <v>25</v>
      </c>
      <c r="G22" s="13">
        <v>0</v>
      </c>
      <c r="H22" s="14">
        <v>1</v>
      </c>
      <c r="I22" s="13">
        <v>2</v>
      </c>
      <c r="J22" s="10">
        <v>3</v>
      </c>
      <c r="K22" s="10">
        <v>4</v>
      </c>
      <c r="L22" s="10">
        <v>5</v>
      </c>
      <c r="M22" s="10">
        <v>6</v>
      </c>
      <c r="N22" s="10">
        <v>7</v>
      </c>
    </row>
    <row r="23" spans="2:16" x14ac:dyDescent="0.25">
      <c r="B23" s="6" t="s">
        <v>14</v>
      </c>
      <c r="C23" s="51">
        <v>0.1</v>
      </c>
      <c r="E23" s="5" t="s">
        <v>43</v>
      </c>
      <c r="G23" s="23"/>
      <c r="H23" s="33">
        <f>H18</f>
        <v>560000</v>
      </c>
      <c r="I23" s="25">
        <f>I18</f>
        <v>70000</v>
      </c>
      <c r="J23" s="24" t="s">
        <v>37</v>
      </c>
      <c r="K23" s="24" t="s">
        <v>37</v>
      </c>
      <c r="L23" s="24" t="s">
        <v>37</v>
      </c>
      <c r="M23" s="24" t="s">
        <v>37</v>
      </c>
      <c r="N23" s="24" t="s">
        <v>37</v>
      </c>
    </row>
    <row r="24" spans="2:16" x14ac:dyDescent="0.25">
      <c r="E24" s="16" t="s">
        <v>38</v>
      </c>
      <c r="G24" s="34"/>
      <c r="H24" s="35">
        <v>1</v>
      </c>
      <c r="I24" s="34">
        <v>0.94339622999999995</v>
      </c>
      <c r="J24" s="36">
        <v>0.88999644</v>
      </c>
      <c r="K24" s="36">
        <v>0.83961927999999997</v>
      </c>
      <c r="L24" s="36">
        <v>0.79209366000000003</v>
      </c>
      <c r="M24" s="36">
        <v>0.74725817000000005</v>
      </c>
      <c r="N24" s="36">
        <v>0.70496053999999997</v>
      </c>
      <c r="O24" t="s">
        <v>56</v>
      </c>
    </row>
    <row r="25" spans="2:16" x14ac:dyDescent="0.25">
      <c r="B25" s="62" t="s">
        <v>15</v>
      </c>
      <c r="C25" s="62"/>
      <c r="E25" s="3" t="s">
        <v>44</v>
      </c>
      <c r="G25" s="43"/>
      <c r="H25" s="44">
        <f>H23*H24</f>
        <v>560000</v>
      </c>
      <c r="I25" s="43">
        <f>I23*I24</f>
        <v>66037.736099999995</v>
      </c>
      <c r="J25" s="55" t="s">
        <v>51</v>
      </c>
      <c r="K25" s="44">
        <f>(J24+K24+L24+M24+N24)</f>
        <v>3.9739280900000002</v>
      </c>
      <c r="L25" s="44"/>
      <c r="M25" s="44"/>
      <c r="N25" s="44"/>
    </row>
    <row r="26" spans="2:16" x14ac:dyDescent="0.25">
      <c r="E26" s="17" t="s">
        <v>42</v>
      </c>
      <c r="F26" s="65">
        <f>(H25+I25)/K25</f>
        <v>157536.25176946772</v>
      </c>
      <c r="G26" s="66" t="s">
        <v>52</v>
      </c>
      <c r="H26" s="66"/>
      <c r="I26" s="66"/>
      <c r="J26" s="66"/>
      <c r="K26" s="66"/>
      <c r="L26" s="66"/>
      <c r="M26" s="66"/>
      <c r="N26" s="66"/>
      <c r="O26" s="56"/>
      <c r="P26" s="56"/>
    </row>
    <row r="27" spans="2:16" x14ac:dyDescent="0.25">
      <c r="B27" s="7" t="s">
        <v>16</v>
      </c>
      <c r="C27" s="48">
        <f>C6*C8*C9</f>
        <v>1600000</v>
      </c>
      <c r="E27" s="18"/>
    </row>
    <row r="28" spans="2:16" x14ac:dyDescent="0.25">
      <c r="B28" s="7" t="s">
        <v>17</v>
      </c>
      <c r="C28" s="46">
        <f>C7*C8/C11</f>
        <v>120</v>
      </c>
    </row>
    <row r="29" spans="2:16" x14ac:dyDescent="0.25">
      <c r="B29" s="4"/>
      <c r="E29" s="53" t="s">
        <v>45</v>
      </c>
      <c r="G29" s="57" t="s">
        <v>35</v>
      </c>
      <c r="H29" s="58"/>
      <c r="I29" s="59" t="s">
        <v>36</v>
      </c>
      <c r="J29" s="59"/>
      <c r="K29" s="59"/>
      <c r="L29" s="59"/>
      <c r="M29" s="59"/>
      <c r="N29" s="59"/>
    </row>
    <row r="30" spans="2:16" x14ac:dyDescent="0.25">
      <c r="B30" s="7" t="s">
        <v>18</v>
      </c>
      <c r="C30" s="48">
        <f>F6+F7</f>
        <v>598000</v>
      </c>
      <c r="E30" s="11" t="s">
        <v>25</v>
      </c>
      <c r="G30" s="10">
        <v>0</v>
      </c>
      <c r="H30" s="13">
        <v>1</v>
      </c>
      <c r="I30" s="10">
        <v>2</v>
      </c>
      <c r="J30" s="10">
        <v>3</v>
      </c>
      <c r="K30" s="10">
        <v>4</v>
      </c>
      <c r="L30" s="10">
        <v>5</v>
      </c>
      <c r="M30" s="10">
        <v>6</v>
      </c>
      <c r="N30" s="10">
        <v>7</v>
      </c>
    </row>
    <row r="31" spans="2:16" x14ac:dyDescent="0.25">
      <c r="B31" s="4"/>
      <c r="E31" s="5" t="s">
        <v>53</v>
      </c>
      <c r="G31" s="37">
        <v>-800000</v>
      </c>
      <c r="H31" s="38"/>
      <c r="I31" s="39"/>
      <c r="J31" s="37">
        <f>J17</f>
        <v>528000</v>
      </c>
      <c r="K31" s="37">
        <f>K17</f>
        <v>528000</v>
      </c>
      <c r="L31" s="37">
        <f>L17</f>
        <v>528000</v>
      </c>
      <c r="M31" s="37">
        <f>M17</f>
        <v>528000</v>
      </c>
      <c r="N31" s="37">
        <f>N17</f>
        <v>598000</v>
      </c>
    </row>
    <row r="32" spans="2:16" x14ac:dyDescent="0.25">
      <c r="B32" s="7" t="s">
        <v>19</v>
      </c>
      <c r="C32" s="52">
        <f>H23+I23</f>
        <v>630000</v>
      </c>
      <c r="E32" s="19" t="s">
        <v>48</v>
      </c>
      <c r="F32" s="1"/>
      <c r="G32" s="40"/>
      <c r="H32" s="41"/>
      <c r="I32" s="40"/>
      <c r="J32" s="40">
        <v>-157536.25176946801</v>
      </c>
      <c r="K32" s="40">
        <v>-157536.25176946801</v>
      </c>
      <c r="L32" s="40">
        <v>-157536.25176946801</v>
      </c>
      <c r="M32" s="40">
        <v>-157536.25176946801</v>
      </c>
      <c r="N32" s="40">
        <v>-157536.25176946801</v>
      </c>
    </row>
    <row r="33" spans="2:15" x14ac:dyDescent="0.25">
      <c r="B33" s="7" t="s">
        <v>20</v>
      </c>
      <c r="C33" s="48">
        <f>F26</f>
        <v>157536.25176946772</v>
      </c>
      <c r="E33" s="3" t="s">
        <v>49</v>
      </c>
      <c r="G33" s="37">
        <f>G31</f>
        <v>-800000</v>
      </c>
      <c r="H33" s="42"/>
      <c r="I33" s="37"/>
      <c r="J33" s="37">
        <f>J31+J32</f>
        <v>370463.74823053199</v>
      </c>
      <c r="K33" s="37">
        <f t="shared" ref="K33:N33" si="0">K31+K32</f>
        <v>370463.74823053199</v>
      </c>
      <c r="L33" s="37">
        <f t="shared" si="0"/>
        <v>370463.74823053199</v>
      </c>
      <c r="M33" s="37">
        <f t="shared" si="0"/>
        <v>370463.74823053199</v>
      </c>
      <c r="N33" s="37">
        <f t="shared" si="0"/>
        <v>440463.74823053199</v>
      </c>
    </row>
    <row r="34" spans="2:15" x14ac:dyDescent="0.25">
      <c r="E34" s="16" t="s">
        <v>47</v>
      </c>
      <c r="F34" s="15"/>
      <c r="G34" s="36">
        <v>1</v>
      </c>
      <c r="H34" s="34"/>
      <c r="I34" s="36"/>
      <c r="J34" s="36">
        <v>0.75131479999999995</v>
      </c>
      <c r="K34" s="36">
        <v>0.68301345999999996</v>
      </c>
      <c r="L34" s="36">
        <v>0.62092132</v>
      </c>
      <c r="M34" s="36">
        <v>0.56447393000000001</v>
      </c>
      <c r="N34" s="36">
        <v>0.51315812000000005</v>
      </c>
      <c r="O34" t="s">
        <v>56</v>
      </c>
    </row>
    <row r="35" spans="2:15" x14ac:dyDescent="0.25">
      <c r="B35" s="64" t="s">
        <v>55</v>
      </c>
      <c r="C35" s="63">
        <f>G35+SUM(J35:N35)</f>
        <v>396540.13981237868</v>
      </c>
      <c r="E35" s="19" t="s">
        <v>50</v>
      </c>
      <c r="G35" s="40">
        <f>G33*G34</f>
        <v>-800000</v>
      </c>
      <c r="H35" s="43"/>
      <c r="I35" s="44"/>
      <c r="J35" s="44">
        <f>J33*J34</f>
        <v>278334.89690907247</v>
      </c>
      <c r="K35" s="44">
        <f t="shared" ref="K35:N35" si="1">K33*K34</f>
        <v>253031.72648350452</v>
      </c>
      <c r="L35" s="44">
        <f t="shared" si="1"/>
        <v>230028.83956344958</v>
      </c>
      <c r="M35" s="44">
        <f t="shared" si="1"/>
        <v>209117.12788621895</v>
      </c>
      <c r="N35" s="44">
        <f t="shared" si="1"/>
        <v>226027.54897013315</v>
      </c>
    </row>
  </sheetData>
  <mergeCells count="10">
    <mergeCell ref="G29:H29"/>
    <mergeCell ref="I29:N29"/>
    <mergeCell ref="B2:C2"/>
    <mergeCell ref="B4:C4"/>
    <mergeCell ref="B25:C25"/>
    <mergeCell ref="G10:H10"/>
    <mergeCell ref="I10:N10"/>
    <mergeCell ref="H21:I21"/>
    <mergeCell ref="J21:N21"/>
    <mergeCell ref="G26:N26"/>
  </mergeCells>
  <pageMargins left="0.25" right="0.25" top="0.75" bottom="0.75" header="0.3" footer="0.3"/>
  <pageSetup paperSize="9" scale="53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ΚΑΘΑΡΗ ΠΑΡΟΥΣΑ ΑΞΙΑ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Ενδεικτική Επίλυση Άσκησης Αξιολόγησης Έργου</dc:title>
  <dc:creator>Dimitrios Kantianis</dc:creator>
  <cp:lastModifiedBy>Kantianis Dimitrios</cp:lastModifiedBy>
  <cp:lastPrinted>2025-04-07T14:55:53Z</cp:lastPrinted>
  <dcterms:created xsi:type="dcterms:W3CDTF">2020-10-30T07:11:34Z</dcterms:created>
  <dcterms:modified xsi:type="dcterms:W3CDTF">2025-04-29T13:02:34Z</dcterms:modified>
</cp:coreProperties>
</file>