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EMP.AEGEAN\Desktop\"/>
    </mc:Choice>
  </mc:AlternateContent>
  <bookViews>
    <workbookView xWindow="0" yWindow="0" windowWidth="28800" windowHeight="12210" activeTab="1"/>
  </bookViews>
  <sheets>
    <sheet name="ΘΕΜΑ 3" sheetId="1" r:id="rId1"/>
    <sheet name="ΑΣΚΗΣΗ 05-05-2026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5" i="2" l="1"/>
  <c r="E11" i="2"/>
  <c r="C13" i="2"/>
  <c r="C11" i="2"/>
  <c r="E9" i="2"/>
  <c r="C9" i="2"/>
  <c r="E7" i="2"/>
  <c r="C7" i="2"/>
  <c r="C5" i="2"/>
  <c r="R3" i="2"/>
  <c r="R4" i="2" s="1"/>
  <c r="R2" i="2"/>
  <c r="E9" i="1"/>
  <c r="C13" i="1"/>
  <c r="C11" i="1"/>
  <c r="C9" i="1"/>
  <c r="M4" i="1"/>
  <c r="M3" i="1"/>
  <c r="C7" i="1"/>
  <c r="M2" i="1"/>
  <c r="C5" i="1" s="1"/>
</calcChain>
</file>

<file path=xl/sharedStrings.xml><?xml version="1.0" encoding="utf-8"?>
<sst xmlns="http://schemas.openxmlformats.org/spreadsheetml/2006/main" count="25" uniqueCount="17">
  <si>
    <t>Πωλήσεις (σε λίτρα)</t>
  </si>
  <si>
    <t>Αριθμός εβδομάδων</t>
  </si>
  <si>
    <t>n =</t>
  </si>
  <si>
    <t>Μέση εβδομαδιαία Ζήτηση μ =</t>
  </si>
  <si>
    <t>Τυπική απόκλιση σ =</t>
  </si>
  <si>
    <t>p =</t>
  </si>
  <si>
    <t>1-p =</t>
  </si>
  <si>
    <t>Κανονική Κατανομή Ν(μ,σ)</t>
  </si>
  <si>
    <t>Z = (X - μ)/σ =</t>
  </si>
  <si>
    <t>Απόθεμα Ασφαλείας =</t>
  </si>
  <si>
    <t>λίτρα</t>
  </si>
  <si>
    <t>Σακιά τσιμέντου (σε τεμάχια)</t>
  </si>
  <si>
    <t>τεμάχια</t>
  </si>
  <si>
    <t>σ =</t>
  </si>
  <si>
    <r>
      <t>Σ(Χ - μ)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=</t>
    </r>
  </si>
  <si>
    <t>(n - 1) =</t>
  </si>
  <si>
    <t>Σ(Χ - μ)2 / (n-1) 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</si>
</sst>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000"/>
  </numFmts>
  <fonts count="2" x14ac:knownFonts="1">
    <font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2" borderId="0" xfId="0" applyFill="1"/>
    <xf numFmtId="0" fontId="0" fillId="3" borderId="0" xfId="0" applyFill="1"/>
    <xf numFmtId="0" fontId="0" fillId="0" borderId="0" xfId="0" applyAlignment="1">
      <alignment horizontal="right"/>
    </xf>
    <xf numFmtId="0" fontId="0" fillId="4" borderId="0" xfId="0" applyFill="1"/>
    <xf numFmtId="0" fontId="0" fillId="6" borderId="0" xfId="0" applyFill="1"/>
    <xf numFmtId="2" fontId="0" fillId="7" borderId="0" xfId="0" applyNumberFormat="1" applyFill="1"/>
    <xf numFmtId="0" fontId="0" fillId="5" borderId="0" xfId="0" applyFill="1" applyAlignment="1">
      <alignment horizontal="right"/>
    </xf>
    <xf numFmtId="165" fontId="0" fillId="5" borderId="0" xfId="0" applyNumberFormat="1" applyFill="1"/>
    <xf numFmtId="164" fontId="0" fillId="6" borderId="0" xfId="0" applyNumberFormat="1" applyFill="1"/>
    <xf numFmtId="0" fontId="0" fillId="7" borderId="0" xfId="0" applyFill="1" applyAlignment="1">
      <alignment horizontal="left"/>
    </xf>
    <xf numFmtId="2" fontId="0" fillId="7" borderId="0" xfId="0" applyNumberFormat="1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13"/>
  <sheetViews>
    <sheetView zoomScale="170" zoomScaleNormal="170" workbookViewId="0">
      <selection activeCell="C7" sqref="C7"/>
    </sheetView>
  </sheetViews>
  <sheetFormatPr defaultRowHeight="15" x14ac:dyDescent="0.25"/>
  <cols>
    <col min="2" max="2" width="28.5703125" bestFit="1" customWidth="1"/>
  </cols>
  <sheetData>
    <row r="2" spans="2:13" x14ac:dyDescent="0.25">
      <c r="B2" s="3" t="s">
        <v>0</v>
      </c>
      <c r="C2" s="2">
        <v>450</v>
      </c>
      <c r="D2" s="2">
        <v>550</v>
      </c>
      <c r="E2" s="2">
        <v>650</v>
      </c>
      <c r="F2" s="2">
        <v>750</v>
      </c>
      <c r="G2" s="2">
        <v>850</v>
      </c>
      <c r="H2" s="2">
        <v>950</v>
      </c>
      <c r="I2" s="2">
        <v>1050</v>
      </c>
      <c r="J2" s="2">
        <v>1150</v>
      </c>
      <c r="L2" s="3" t="s">
        <v>2</v>
      </c>
      <c r="M2" s="4">
        <f>SUM(C3:J3)</f>
        <v>100</v>
      </c>
    </row>
    <row r="3" spans="2:13" x14ac:dyDescent="0.25">
      <c r="B3" s="3" t="s">
        <v>1</v>
      </c>
      <c r="C3" s="2">
        <v>2</v>
      </c>
      <c r="D3" s="2">
        <v>8</v>
      </c>
      <c r="E3" s="2">
        <v>15</v>
      </c>
      <c r="F3" s="2">
        <v>23</v>
      </c>
      <c r="G3" s="2">
        <v>27</v>
      </c>
      <c r="H3" s="2">
        <v>14</v>
      </c>
      <c r="I3" s="2">
        <v>6</v>
      </c>
      <c r="J3" s="2">
        <v>5</v>
      </c>
      <c r="L3" s="3" t="s">
        <v>5</v>
      </c>
      <c r="M3" s="5">
        <f>1/200</f>
        <v>5.0000000000000001E-3</v>
      </c>
    </row>
    <row r="4" spans="2:13" x14ac:dyDescent="0.25">
      <c r="L4" s="3" t="s">
        <v>6</v>
      </c>
      <c r="M4" s="5">
        <f>1-M3</f>
        <v>0.995</v>
      </c>
    </row>
    <row r="5" spans="2:13" x14ac:dyDescent="0.25">
      <c r="B5" s="3" t="s">
        <v>3</v>
      </c>
      <c r="C5" s="1">
        <f>((C3*C2)+(D3*D2)+(E3*E2)+(F3*F2)+(G3*G2)+(H3*H2)+(I3*I2)+(J3*J2))/M2</f>
        <v>806</v>
      </c>
    </row>
    <row r="7" spans="2:13" x14ac:dyDescent="0.25">
      <c r="B7" s="3" t="s">
        <v>4</v>
      </c>
      <c r="C7" s="6">
        <f>SQRT(((C3*(C2-C5)^2)+(D3*(D2-C5)^2)+(E3*(E2-C5)^2)+(F3*(F2-C5)^2)+(G3*(G2-C5)^2)+(H3*(H2-C5)^2)+(I3*(I2-C5)^2)+(J3*(J2-C5)^2))/(M2-1))</f>
        <v>159.11370688024246</v>
      </c>
    </row>
    <row r="9" spans="2:13" x14ac:dyDescent="0.25">
      <c r="B9" s="7" t="s">
        <v>7</v>
      </c>
      <c r="C9" s="8">
        <f>_xlfn.NORM.DIST(1000,C5,C7,TRUE)</f>
        <v>0.88862607090325518</v>
      </c>
      <c r="E9" s="5">
        <f>ROUND(_xlfn.NORM.INV(M4,C5,C7),0)</f>
        <v>1216</v>
      </c>
    </row>
    <row r="11" spans="2:13" x14ac:dyDescent="0.25">
      <c r="B11" s="7" t="s">
        <v>8</v>
      </c>
      <c r="C11" s="8">
        <f>(1000-C5)/C7</f>
        <v>1.2192538518759721</v>
      </c>
    </row>
    <row r="13" spans="2:13" x14ac:dyDescent="0.25">
      <c r="B13" s="3" t="s">
        <v>9</v>
      </c>
      <c r="C13" s="5">
        <f>E9-C5</f>
        <v>410</v>
      </c>
      <c r="D13" t="s">
        <v>10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15"/>
  <sheetViews>
    <sheetView tabSelected="1" topLeftCell="B1" zoomScale="170" zoomScaleNormal="170" workbookViewId="0">
      <selection activeCell="E11" sqref="E11"/>
    </sheetView>
  </sheetViews>
  <sheetFormatPr defaultRowHeight="15" x14ac:dyDescent="0.25"/>
  <cols>
    <col min="2" max="2" width="28.5703125" bestFit="1" customWidth="1"/>
  </cols>
  <sheetData>
    <row r="2" spans="2:18" x14ac:dyDescent="0.25">
      <c r="B2" s="3" t="s">
        <v>11</v>
      </c>
      <c r="C2" s="2">
        <v>53</v>
      </c>
      <c r="D2" s="2">
        <v>54</v>
      </c>
      <c r="E2" s="2">
        <v>55</v>
      </c>
      <c r="F2" s="2">
        <v>56</v>
      </c>
      <c r="G2" s="2">
        <v>57</v>
      </c>
      <c r="H2" s="2">
        <v>58</v>
      </c>
      <c r="I2" s="2">
        <v>59</v>
      </c>
      <c r="J2" s="2">
        <v>60</v>
      </c>
      <c r="K2" s="2">
        <v>61</v>
      </c>
      <c r="L2" s="2">
        <v>62</v>
      </c>
      <c r="M2" s="2">
        <v>63</v>
      </c>
      <c r="N2" s="2">
        <v>64</v>
      </c>
      <c r="O2" s="2">
        <v>65</v>
      </c>
      <c r="Q2" s="3" t="s">
        <v>2</v>
      </c>
      <c r="R2" s="4">
        <f>SUM(C3:O3)</f>
        <v>50</v>
      </c>
    </row>
    <row r="3" spans="2:18" x14ac:dyDescent="0.25">
      <c r="B3" s="3" t="s">
        <v>1</v>
      </c>
      <c r="C3" s="2">
        <v>1</v>
      </c>
      <c r="D3" s="2">
        <v>2</v>
      </c>
      <c r="E3" s="2">
        <v>3</v>
      </c>
      <c r="F3" s="2">
        <v>5</v>
      </c>
      <c r="G3" s="2">
        <v>6</v>
      </c>
      <c r="H3" s="2">
        <v>8</v>
      </c>
      <c r="I3" s="2">
        <v>7</v>
      </c>
      <c r="J3" s="2">
        <v>6</v>
      </c>
      <c r="K3" s="2">
        <v>5</v>
      </c>
      <c r="L3" s="2">
        <v>3</v>
      </c>
      <c r="M3" s="2">
        <v>2</v>
      </c>
      <c r="N3" s="2">
        <v>1</v>
      </c>
      <c r="O3" s="2">
        <v>1</v>
      </c>
      <c r="Q3" s="3" t="s">
        <v>5</v>
      </c>
      <c r="R3" s="9">
        <f>1/100</f>
        <v>0.01</v>
      </c>
    </row>
    <row r="4" spans="2:18" x14ac:dyDescent="0.25">
      <c r="Q4" s="3" t="s">
        <v>6</v>
      </c>
      <c r="R4" s="9">
        <f>1-R3</f>
        <v>0.99</v>
      </c>
    </row>
    <row r="5" spans="2:18" x14ac:dyDescent="0.25">
      <c r="B5" s="3" t="s">
        <v>3</v>
      </c>
      <c r="C5" s="1">
        <f>SUMPRODUCT(C2:O2,C3:O3)/R2</f>
        <v>58.62</v>
      </c>
    </row>
    <row r="7" spans="2:18" ht="17.25" x14ac:dyDescent="0.25">
      <c r="B7" s="3" t="s">
        <v>14</v>
      </c>
      <c r="C7" s="6">
        <f>(C3*(C2-C5)^2)+(D3*(D2-C5)^2)+(E3*(E2-C5)^2)+(F3*(F2-C5)^2)+(G3*(G2-C5)^2)+(H3*(H2-C5)^2)+(I3*(I2-C5)^2)+(J3*(J2-C5)^2)+(K3*(K2-C5)^2+(L3*(L2-C5)^2)+(M3*(M2-C5)^2)+(N3*(N2-C5)^2)+(O3*(O2-C5)^2))</f>
        <v>349.78</v>
      </c>
      <c r="D7" s="3" t="s">
        <v>15</v>
      </c>
      <c r="E7" s="10">
        <f>R2-1</f>
        <v>49</v>
      </c>
    </row>
    <row r="9" spans="2:18" x14ac:dyDescent="0.25">
      <c r="B9" s="3" t="s">
        <v>16</v>
      </c>
      <c r="C9" s="6">
        <f>C7/E7</f>
        <v>7.1383673469387752</v>
      </c>
      <c r="D9" s="3" t="s">
        <v>13</v>
      </c>
      <c r="E9" s="11">
        <f>SQRT(C9)</f>
        <v>2.6717723231852624</v>
      </c>
    </row>
    <row r="11" spans="2:18" x14ac:dyDescent="0.25">
      <c r="B11" s="7" t="s">
        <v>7</v>
      </c>
      <c r="C11" s="8">
        <f>_xlfn.NORM.DIST(C5,C5,C7,TRUE)</f>
        <v>0.5</v>
      </c>
      <c r="E11" s="5">
        <f>ROUND(_xlfn.NORM.INV(R4,C5,E9),0)</f>
        <v>65</v>
      </c>
    </row>
    <row r="13" spans="2:18" x14ac:dyDescent="0.25">
      <c r="B13" s="7" t="s">
        <v>8</v>
      </c>
      <c r="C13" s="8">
        <f>(C5-C5)/C7</f>
        <v>0</v>
      </c>
    </row>
    <row r="15" spans="2:18" x14ac:dyDescent="0.25">
      <c r="B15" s="3" t="s">
        <v>9</v>
      </c>
      <c r="C15" s="5">
        <f>ROUND(E11-C5,0)</f>
        <v>6</v>
      </c>
      <c r="D15" t="s">
        <v>12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ΘΕΜΑ 3</vt:lpstr>
      <vt:lpstr>ΑΣΚΗΣΗ 05-05-2026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Kantianis Dimitrios</dc:creator>
  <cp:lastModifiedBy>Kantianis Dimitrios</cp:lastModifiedBy>
  <dcterms:created xsi:type="dcterms:W3CDTF">2026-05-05T07:47:19Z</dcterms:created>
  <dcterms:modified xsi:type="dcterms:W3CDTF">2026-05-05T08:55:46Z</dcterms:modified>
</cp:coreProperties>
</file>