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P:\pCloud Backup\LAPTOP-68H8EDHI\Υπολογιστής\ΔΙΔΑΚΤΙΚΗ ΕΜΠΕΙΡΙΑ - ΔΙΑΛΕΞΕΙΣ\2024 2025 ΕΑΡΙΝΟ\ΠΑΝΕΠΙΣΤΗΜΙΟ ΑΙΓΑΙΟΥ\ΓΕΩ336_ΠΕΡΙΦΕΡΕΙΑΚΗ ΑΝΑΛΥΣΗ\ΥΛΙΚΟ ECLASS\ΑΣΚΗΣΕΙΣ\"/>
    </mc:Choice>
  </mc:AlternateContent>
  <xr:revisionPtr revIDLastSave="0" documentId="13_ncr:1_{4FD47182-6F73-4B89-B417-BDF628A52D15}" xr6:coauthVersionLast="47" xr6:coauthVersionMax="47" xr10:uidLastSave="{00000000-0000-0000-0000-000000000000}"/>
  <bookViews>
    <workbookView xWindow="-19320" yWindow="-120" windowWidth="19440" windowHeight="14880" firstSheet="1" activeTab="1" xr2:uid="{69A72831-D3E4-43C5-9FFD-1D19F69EE400}"/>
  </bookViews>
  <sheets>
    <sheet name="απασχόληση" sheetId="1" r:id="rId1"/>
    <sheet name="ΑΕΠ" sheetId="2" r:id="rId2"/>
    <sheet name="πληθυσμός" sheetId="3" r:id="rId3"/>
    <sheet name="ερ.1" sheetId="4" r:id="rId4"/>
    <sheet name="ερ.2" sheetId="5" r:id="rId5"/>
    <sheet name="ερ.3" sheetId="7" r:id="rId6"/>
    <sheet name="ερ.4_2008" sheetId="8" r:id="rId7"/>
    <sheet name="ερ.4_2020" sheetId="9" r:id="rId8"/>
    <sheet name="ερ.5" sheetId="6"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2" i="9" l="1"/>
  <c r="D83" i="9"/>
  <c r="D84" i="9"/>
  <c r="D85" i="9"/>
  <c r="D86" i="9"/>
  <c r="D87" i="9"/>
  <c r="D88" i="9"/>
  <c r="D89" i="9"/>
  <c r="D90" i="9"/>
  <c r="D91" i="9"/>
  <c r="D92" i="9"/>
  <c r="D93" i="9"/>
  <c r="D81" i="9"/>
  <c r="B109" i="9"/>
  <c r="B76" i="9"/>
  <c r="B75" i="9"/>
  <c r="B74" i="9"/>
  <c r="B73" i="9"/>
  <c r="B72" i="9"/>
  <c r="B71" i="9"/>
  <c r="B70" i="9"/>
  <c r="B69" i="9"/>
  <c r="B68" i="9"/>
  <c r="B67" i="9"/>
  <c r="B66" i="9"/>
  <c r="B65" i="9"/>
  <c r="B64" i="9"/>
  <c r="B31" i="9"/>
  <c r="B30" i="9"/>
  <c r="B46" i="9" s="1"/>
  <c r="B61" i="9" s="1"/>
  <c r="B29" i="9"/>
  <c r="B45" i="9" s="1"/>
  <c r="B60" i="9" s="1"/>
  <c r="B28" i="9"/>
  <c r="B44" i="9" s="1"/>
  <c r="B59" i="9" s="1"/>
  <c r="B27" i="9"/>
  <c r="B43" i="9" s="1"/>
  <c r="B58" i="9" s="1"/>
  <c r="B26" i="9"/>
  <c r="B25" i="9"/>
  <c r="B24" i="9"/>
  <c r="B23" i="9"/>
  <c r="B22" i="9"/>
  <c r="B21" i="9"/>
  <c r="B20" i="9"/>
  <c r="B19" i="9"/>
  <c r="B35" i="9" s="1"/>
  <c r="B50" i="9" s="1"/>
  <c r="B18" i="9"/>
  <c r="B34" i="9" s="1"/>
  <c r="B49" i="9" s="1"/>
  <c r="D15" i="9"/>
  <c r="D14" i="9"/>
  <c r="D13" i="9"/>
  <c r="D12" i="9"/>
  <c r="D11" i="9"/>
  <c r="D10" i="9"/>
  <c r="D9" i="9"/>
  <c r="D8" i="9"/>
  <c r="D7" i="9"/>
  <c r="D6" i="9"/>
  <c r="D5" i="9"/>
  <c r="D4" i="9"/>
  <c r="D3" i="9"/>
  <c r="D2" i="9"/>
  <c r="B112" i="8"/>
  <c r="B109" i="8"/>
  <c r="F82" i="8"/>
  <c r="F83" i="8"/>
  <c r="F84" i="8"/>
  <c r="F85" i="8"/>
  <c r="F86" i="8"/>
  <c r="F87" i="8"/>
  <c r="F88" i="8"/>
  <c r="F89" i="8"/>
  <c r="F90" i="8"/>
  <c r="F91" i="8"/>
  <c r="F92" i="8"/>
  <c r="F93" i="8"/>
  <c r="F81" i="8"/>
  <c r="B65" i="8"/>
  <c r="B66" i="8"/>
  <c r="B67" i="8"/>
  <c r="B68" i="8"/>
  <c r="B69" i="8"/>
  <c r="B70" i="8"/>
  <c r="B71" i="8"/>
  <c r="B72" i="8"/>
  <c r="B73" i="8"/>
  <c r="B74" i="8"/>
  <c r="B75" i="8"/>
  <c r="B76" i="8"/>
  <c r="B64" i="8"/>
  <c r="B46" i="8"/>
  <c r="B61" i="8" s="1"/>
  <c r="B19" i="8"/>
  <c r="B20" i="8"/>
  <c r="B21" i="8"/>
  <c r="B22" i="8"/>
  <c r="B23" i="8"/>
  <c r="B24" i="8"/>
  <c r="B25" i="8"/>
  <c r="B26" i="8"/>
  <c r="B27" i="8"/>
  <c r="B28" i="8"/>
  <c r="B29" i="8"/>
  <c r="B30" i="8"/>
  <c r="B31" i="8"/>
  <c r="B18" i="8"/>
  <c r="B34" i="8" s="1"/>
  <c r="B49" i="8" s="1"/>
  <c r="B42" i="9" l="1"/>
  <c r="B57" i="9" s="1"/>
  <c r="B77" i="9"/>
  <c r="B36" i="9"/>
  <c r="B51" i="9" s="1"/>
  <c r="B37" i="9"/>
  <c r="B52" i="9" s="1"/>
  <c r="B38" i="9"/>
  <c r="B53" i="9" s="1"/>
  <c r="B41" i="9"/>
  <c r="B56" i="9" s="1"/>
  <c r="B39" i="9"/>
  <c r="B54" i="9" s="1"/>
  <c r="B40" i="9"/>
  <c r="B55" i="9" s="1"/>
  <c r="B112" i="9"/>
  <c r="B77" i="8"/>
  <c r="B39" i="8"/>
  <c r="B54" i="8" s="1"/>
  <c r="B45" i="8"/>
  <c r="B60" i="8" s="1"/>
  <c r="B38" i="8"/>
  <c r="B53" i="8" s="1"/>
  <c r="B44" i="8"/>
  <c r="B59" i="8" s="1"/>
  <c r="B43" i="8"/>
  <c r="B58" i="8" s="1"/>
  <c r="B42" i="8"/>
  <c r="B57" i="8" s="1"/>
  <c r="B41" i="8"/>
  <c r="B56" i="8" s="1"/>
  <c r="B40" i="8"/>
  <c r="B55" i="8" s="1"/>
  <c r="B37" i="8"/>
  <c r="B52" i="8" s="1"/>
  <c r="B36" i="8"/>
  <c r="B51" i="8" s="1"/>
  <c r="B35" i="8"/>
  <c r="B50" i="8" s="1"/>
  <c r="D3" i="8"/>
  <c r="D4" i="8"/>
  <c r="D5" i="8"/>
  <c r="D6" i="8"/>
  <c r="D7" i="8"/>
  <c r="D8" i="8"/>
  <c r="D9" i="8"/>
  <c r="D10" i="8"/>
  <c r="D11" i="8"/>
  <c r="D12" i="8"/>
  <c r="D13" i="8"/>
  <c r="D14" i="8"/>
  <c r="D15" i="8"/>
  <c r="D2" i="8"/>
  <c r="B49" i="7"/>
  <c r="B50" i="7"/>
  <c r="B51" i="7"/>
  <c r="B52" i="7"/>
  <c r="B53" i="7"/>
  <c r="B54" i="7"/>
  <c r="B55" i="7"/>
  <c r="B56" i="7"/>
  <c r="B57" i="7"/>
  <c r="B58" i="7"/>
  <c r="B59" i="7"/>
  <c r="B60" i="7"/>
  <c r="B48" i="7"/>
  <c r="B34" i="7"/>
  <c r="C34" i="7"/>
  <c r="D34" i="7"/>
  <c r="E34" i="7"/>
  <c r="F34" i="7"/>
  <c r="G34" i="7"/>
  <c r="B35" i="7"/>
  <c r="C35" i="7"/>
  <c r="D35" i="7"/>
  <c r="E35" i="7"/>
  <c r="F35" i="7"/>
  <c r="G35" i="7"/>
  <c r="B36" i="7"/>
  <c r="C36" i="7"/>
  <c r="D36" i="7"/>
  <c r="E36" i="7"/>
  <c r="F36" i="7"/>
  <c r="G36" i="7"/>
  <c r="B37" i="7"/>
  <c r="C37" i="7"/>
  <c r="D37" i="7"/>
  <c r="E37" i="7"/>
  <c r="F37" i="7"/>
  <c r="G37" i="7"/>
  <c r="B38" i="7"/>
  <c r="C38" i="7"/>
  <c r="D38" i="7"/>
  <c r="E38" i="7"/>
  <c r="F38" i="7"/>
  <c r="G38" i="7"/>
  <c r="B39" i="7"/>
  <c r="C39" i="7"/>
  <c r="D39" i="7"/>
  <c r="E39" i="7"/>
  <c r="F39" i="7"/>
  <c r="G39" i="7"/>
  <c r="B40" i="7"/>
  <c r="C40" i="7"/>
  <c r="D40" i="7"/>
  <c r="E40" i="7"/>
  <c r="F40" i="7"/>
  <c r="G40" i="7"/>
  <c r="B41" i="7"/>
  <c r="C41" i="7"/>
  <c r="D41" i="7"/>
  <c r="E41" i="7"/>
  <c r="F41" i="7"/>
  <c r="G41" i="7"/>
  <c r="B42" i="7"/>
  <c r="C42" i="7"/>
  <c r="D42" i="7"/>
  <c r="E42" i="7"/>
  <c r="F42" i="7"/>
  <c r="G42" i="7"/>
  <c r="B43" i="7"/>
  <c r="C43" i="7"/>
  <c r="D43" i="7"/>
  <c r="E43" i="7"/>
  <c r="F43" i="7"/>
  <c r="G43" i="7"/>
  <c r="B44" i="7"/>
  <c r="C44" i="7"/>
  <c r="D44" i="7"/>
  <c r="E44" i="7"/>
  <c r="F44" i="7"/>
  <c r="G44" i="7"/>
  <c r="B45" i="7"/>
  <c r="C45" i="7"/>
  <c r="D45" i="7"/>
  <c r="E45" i="7"/>
  <c r="F45" i="7"/>
  <c r="G45" i="7"/>
  <c r="C33" i="7"/>
  <c r="D33" i="7"/>
  <c r="E33" i="7"/>
  <c r="F33" i="7"/>
  <c r="G33" i="7"/>
  <c r="B33" i="7"/>
  <c r="B19" i="7"/>
  <c r="C19" i="7"/>
  <c r="D19" i="7"/>
  <c r="E19" i="7"/>
  <c r="F19" i="7"/>
  <c r="G19" i="7"/>
  <c r="B20" i="7"/>
  <c r="C20" i="7"/>
  <c r="D20" i="7"/>
  <c r="E20" i="7"/>
  <c r="F20" i="7"/>
  <c r="G20" i="7"/>
  <c r="B21" i="7"/>
  <c r="C21" i="7"/>
  <c r="D21" i="7"/>
  <c r="E21" i="7"/>
  <c r="F21" i="7"/>
  <c r="G21" i="7"/>
  <c r="B22" i="7"/>
  <c r="C22" i="7"/>
  <c r="D22" i="7"/>
  <c r="E22" i="7"/>
  <c r="F22" i="7"/>
  <c r="G22" i="7"/>
  <c r="B23" i="7"/>
  <c r="C23" i="7"/>
  <c r="D23" i="7"/>
  <c r="E23" i="7"/>
  <c r="F23" i="7"/>
  <c r="G23" i="7"/>
  <c r="B24" i="7"/>
  <c r="C24" i="7"/>
  <c r="D24" i="7"/>
  <c r="E24" i="7"/>
  <c r="F24" i="7"/>
  <c r="G24" i="7"/>
  <c r="B25" i="7"/>
  <c r="C25" i="7"/>
  <c r="D25" i="7"/>
  <c r="E25" i="7"/>
  <c r="F25" i="7"/>
  <c r="G25" i="7"/>
  <c r="B26" i="7"/>
  <c r="C26" i="7"/>
  <c r="D26" i="7"/>
  <c r="E26" i="7"/>
  <c r="F26" i="7"/>
  <c r="G26" i="7"/>
  <c r="B27" i="7"/>
  <c r="C27" i="7"/>
  <c r="D27" i="7"/>
  <c r="E27" i="7"/>
  <c r="F27" i="7"/>
  <c r="G27" i="7"/>
  <c r="B28" i="7"/>
  <c r="C28" i="7"/>
  <c r="D28" i="7"/>
  <c r="E28" i="7"/>
  <c r="F28" i="7"/>
  <c r="G28" i="7"/>
  <c r="B29" i="7"/>
  <c r="C29" i="7"/>
  <c r="D29" i="7"/>
  <c r="E29" i="7"/>
  <c r="F29" i="7"/>
  <c r="G29" i="7"/>
  <c r="B30" i="7"/>
  <c r="C30" i="7"/>
  <c r="D30" i="7"/>
  <c r="E30" i="7"/>
  <c r="F30" i="7"/>
  <c r="G30" i="7"/>
  <c r="C18" i="7"/>
  <c r="D18" i="7"/>
  <c r="E18" i="7"/>
  <c r="F18" i="7"/>
  <c r="G18" i="7"/>
  <c r="B18" i="7"/>
  <c r="D39" i="6"/>
  <c r="E39" i="6"/>
  <c r="F39" i="6"/>
  <c r="G39" i="6"/>
  <c r="B40" i="6"/>
  <c r="D40" i="6"/>
  <c r="B41" i="6"/>
  <c r="E42" i="6"/>
  <c r="F42" i="6"/>
  <c r="D44" i="6"/>
  <c r="E44" i="6"/>
  <c r="F44" i="6"/>
  <c r="G44" i="6"/>
  <c r="B45" i="6"/>
  <c r="E46" i="6"/>
  <c r="F46" i="6"/>
  <c r="G46" i="6"/>
  <c r="B47" i="6"/>
  <c r="D48" i="6"/>
  <c r="D49" i="6"/>
  <c r="E49" i="6"/>
  <c r="F49" i="6"/>
  <c r="G49" i="6"/>
  <c r="B22" i="6"/>
  <c r="B38" i="6" s="1"/>
  <c r="C22" i="6"/>
  <c r="C38" i="6" s="1"/>
  <c r="D22" i="6"/>
  <c r="D38" i="6" s="1"/>
  <c r="E22" i="6"/>
  <c r="E38" i="6" s="1"/>
  <c r="F22" i="6"/>
  <c r="F38" i="6" s="1"/>
  <c r="G22" i="6"/>
  <c r="G38" i="6" s="1"/>
  <c r="H22" i="6"/>
  <c r="B23" i="6"/>
  <c r="B39" i="6" s="1"/>
  <c r="C23" i="6"/>
  <c r="D23" i="6"/>
  <c r="E23" i="6"/>
  <c r="F23" i="6"/>
  <c r="G23" i="6"/>
  <c r="H23" i="6"/>
  <c r="B24" i="6"/>
  <c r="C24" i="6"/>
  <c r="C40" i="6" s="1"/>
  <c r="D24" i="6"/>
  <c r="E24" i="6"/>
  <c r="E40" i="6" s="1"/>
  <c r="F24" i="6"/>
  <c r="F40" i="6" s="1"/>
  <c r="G24" i="6"/>
  <c r="G40" i="6" s="1"/>
  <c r="H24" i="6"/>
  <c r="B25" i="6"/>
  <c r="C25" i="6"/>
  <c r="C41" i="6" s="1"/>
  <c r="D25" i="6"/>
  <c r="D41" i="6" s="1"/>
  <c r="E25" i="6"/>
  <c r="E41" i="6" s="1"/>
  <c r="F25" i="6"/>
  <c r="F41" i="6" s="1"/>
  <c r="G25" i="6"/>
  <c r="G41" i="6" s="1"/>
  <c r="H25" i="6"/>
  <c r="B26" i="6"/>
  <c r="B42" i="6" s="1"/>
  <c r="C26" i="6"/>
  <c r="C42" i="6" s="1"/>
  <c r="D26" i="6"/>
  <c r="D42" i="6" s="1"/>
  <c r="E26" i="6"/>
  <c r="F26" i="6"/>
  <c r="G26" i="6"/>
  <c r="G42" i="6" s="1"/>
  <c r="H26" i="6"/>
  <c r="B27" i="6"/>
  <c r="B43" i="6" s="1"/>
  <c r="C27" i="6"/>
  <c r="D27" i="6"/>
  <c r="D43" i="6" s="1"/>
  <c r="E27" i="6"/>
  <c r="E43" i="6" s="1"/>
  <c r="F27" i="6"/>
  <c r="F43" i="6" s="1"/>
  <c r="G27" i="6"/>
  <c r="G43" i="6" s="1"/>
  <c r="H27" i="6"/>
  <c r="B28" i="6"/>
  <c r="B44" i="6" s="1"/>
  <c r="C28" i="6"/>
  <c r="D28" i="6"/>
  <c r="E28" i="6"/>
  <c r="F28" i="6"/>
  <c r="G28" i="6"/>
  <c r="H28" i="6"/>
  <c r="B29" i="6"/>
  <c r="C29" i="6"/>
  <c r="C45" i="6" s="1"/>
  <c r="D29" i="6"/>
  <c r="D45" i="6" s="1"/>
  <c r="E29" i="6"/>
  <c r="E45" i="6" s="1"/>
  <c r="F29" i="6"/>
  <c r="F45" i="6" s="1"/>
  <c r="G29" i="6"/>
  <c r="G45" i="6" s="1"/>
  <c r="H29" i="6"/>
  <c r="B30" i="6"/>
  <c r="B46" i="6" s="1"/>
  <c r="C30" i="6"/>
  <c r="D30" i="6"/>
  <c r="D46" i="6" s="1"/>
  <c r="E30" i="6"/>
  <c r="F30" i="6"/>
  <c r="G30" i="6"/>
  <c r="H30" i="6"/>
  <c r="B31" i="6"/>
  <c r="C31" i="6"/>
  <c r="C47" i="6" s="1"/>
  <c r="D31" i="6"/>
  <c r="D47" i="6" s="1"/>
  <c r="E31" i="6"/>
  <c r="E47" i="6" s="1"/>
  <c r="F31" i="6"/>
  <c r="F47" i="6" s="1"/>
  <c r="G31" i="6"/>
  <c r="G47" i="6" s="1"/>
  <c r="H31" i="6"/>
  <c r="B32" i="6"/>
  <c r="B48" i="6" s="1"/>
  <c r="C32" i="6"/>
  <c r="D32" i="6"/>
  <c r="E32" i="6"/>
  <c r="E48" i="6" s="1"/>
  <c r="F32" i="6"/>
  <c r="F48" i="6" s="1"/>
  <c r="G32" i="6"/>
  <c r="G48" i="6" s="1"/>
  <c r="H32" i="6"/>
  <c r="B33" i="6"/>
  <c r="B49" i="6" s="1"/>
  <c r="C33" i="6"/>
  <c r="C49" i="6" s="1"/>
  <c r="D33" i="6"/>
  <c r="E33" i="6"/>
  <c r="F33" i="6"/>
  <c r="G33" i="6"/>
  <c r="H33" i="6"/>
  <c r="C21" i="6"/>
  <c r="C37" i="6" s="1"/>
  <c r="D21" i="6"/>
  <c r="D37" i="6" s="1"/>
  <c r="E21" i="6"/>
  <c r="E37" i="6" s="1"/>
  <c r="F21" i="6"/>
  <c r="F37" i="6" s="1"/>
  <c r="G21" i="6"/>
  <c r="G37" i="6" s="1"/>
  <c r="H21" i="6"/>
  <c r="B21" i="6"/>
  <c r="B37" i="6" s="1"/>
  <c r="C18" i="6"/>
  <c r="D18" i="6"/>
  <c r="E18" i="6"/>
  <c r="F18" i="6"/>
  <c r="G18" i="6"/>
  <c r="B18" i="6"/>
  <c r="B26" i="5"/>
  <c r="B27" i="5"/>
  <c r="B28" i="5"/>
  <c r="B29" i="5"/>
  <c r="B30" i="5"/>
  <c r="B31" i="5"/>
  <c r="B32" i="5"/>
  <c r="B33" i="5"/>
  <c r="B34" i="5"/>
  <c r="B35" i="5"/>
  <c r="B36" i="5"/>
  <c r="B37" i="5"/>
  <c r="B25" i="5"/>
  <c r="B20" i="5"/>
  <c r="C43" i="6" l="1"/>
  <c r="C48" i="6"/>
  <c r="C46" i="6"/>
  <c r="C39" i="6"/>
  <c r="C44" i="6"/>
  <c r="B42" i="5"/>
</calcChain>
</file>

<file path=xl/sharedStrings.xml><?xml version="1.0" encoding="utf-8"?>
<sst xmlns="http://schemas.openxmlformats.org/spreadsheetml/2006/main" count="483" uniqueCount="58">
  <si>
    <t>Ανατολική Μακεδονία &amp; Θράκη</t>
  </si>
  <si>
    <t>Κεντρική Μακεδονία</t>
  </si>
  <si>
    <t>Δυτική Μακεδονία</t>
  </si>
  <si>
    <t>Ήπειρος</t>
  </si>
  <si>
    <t>Θεσσαλία</t>
  </si>
  <si>
    <t>Ιόνια Νησιά</t>
  </si>
  <si>
    <t>Δυτική Ελλάδα</t>
  </si>
  <si>
    <t>Στερεά Ελλάδα</t>
  </si>
  <si>
    <t>Αττική</t>
  </si>
  <si>
    <t>Πελοπόννησος</t>
  </si>
  <si>
    <t>Βόρειο Αιγαίο</t>
  </si>
  <si>
    <t>Νότιο Αιγαίο</t>
  </si>
  <si>
    <t>Κρήτη</t>
  </si>
  <si>
    <t>ΣΥΝΟΛΟ ΧΩΡΑΣ</t>
  </si>
  <si>
    <t>Γεωργία,δασοκομία, αλιεία</t>
  </si>
  <si>
    <t>Βιομηχανία, ενέργεια</t>
  </si>
  <si>
    <t>Κατασκευές</t>
  </si>
  <si>
    <t>Εμπόριο, ξενοδοχεία, εστίαση, μεταφορές και επικοινωνίες</t>
  </si>
  <si>
    <t>Χρηματοπιστωτικές, επιχειρηματικές δραστηριότητες</t>
  </si>
  <si>
    <t>Άλλες υπηρεσίες</t>
  </si>
  <si>
    <t>Ανατολική Μακεδονία, Θράκη</t>
  </si>
  <si>
    <t xml:space="preserve">Περιφέρεια </t>
  </si>
  <si>
    <t>Έτος Αναφοράς: 2020</t>
  </si>
  <si>
    <t>Έτος Αναφοράς: 2008</t>
  </si>
  <si>
    <t>Πληθυσμός ανά περιφέρεια σε απόλυτα νούμερα, 2008, 2020</t>
  </si>
  <si>
    <t>Ακαθάριστο Εγχώριο Προϊόν ανά περιφέρεια σε τρέχουσες τιμές, 2008, 2020</t>
  </si>
  <si>
    <t>Απασχόληση ανά κλάδο και περιφέρεια σε απόλυτους αριθμούς, 2008, 2020</t>
  </si>
  <si>
    <t>Σύνολο απασχολούμενων ανά περιφέρεια</t>
  </si>
  <si>
    <r>
      <rPr>
        <b/>
        <i/>
        <sz val="11"/>
        <color theme="1"/>
        <rFont val="Calibri"/>
        <family val="2"/>
        <scheme val="minor"/>
      </rPr>
      <t>ΛΥΣΗ:</t>
    </r>
    <r>
      <rPr>
        <i/>
        <sz val="11"/>
        <color theme="1"/>
        <rFont val="Calibri"/>
        <family val="2"/>
        <scheme val="minor"/>
      </rPr>
      <t xml:space="preserve"> 
παίρνουμε τις ελληνικές περιφέρειες ανά χρονιά και τις βάζουμε σε σειρά από τη μικρότερη στη μεγαλύτερη (σε μέγεθος απασχόλησης). Η 7η από τις 13 περιφέρειες έχει τη διάμεσο τιμή της απασχόλησης. Εάν ο αριθμός των περιφερειών ήταν ζυγός, θα επιλέγαμε τις δύο μεσαίες περιφέρειες και θα βγάζαμε τη μέση τιμή τους</t>
    </r>
  </si>
  <si>
    <t>Βήμα 1: υπολογίζουμε το μέσο ελληνικό ΑΕΠ αθροίζοντας τις περιφέρειες και διαιρώντας με τον αριθμό τους</t>
  </si>
  <si>
    <t>μέσο ΑΕΠ</t>
  </si>
  <si>
    <t>Βήμα 2: υπολογίζουμε την απόλυτη απόκλιση του ΑΕΠ στις ελληνικές περιφέρειες από το μέσο ΑΕΠ</t>
  </si>
  <si>
    <t>μέση απόλυτη απόκλιση</t>
  </si>
  <si>
    <t>βήμα 1: υπολογίζουμε το μερίδιο του (επιλεγμένου) κλάδου στη χώρα. Εδώ θα το υπολογίσω για όλους τους κλάδους</t>
  </si>
  <si>
    <t>εθνικά μερίδια κλάδων</t>
  </si>
  <si>
    <t>βήμα 2: υπολογίζουμε το μερίδιο του (επιλεγμένου) κλάδου στις ελληνικές περιφέρειες. Εδώ θα το υπολογίσω για όλους τους κλάδους</t>
  </si>
  <si>
    <t>βήμα 2: υψώνω τα μερίδια κάθε κλάδου στο τετράγωνο. Εδώ θα το κάνω για όλες τις περιφέρειες</t>
  </si>
  <si>
    <t>βήμα 2: βρίσκω τον H-H αθροίζοντας τα τετραγωνισμένα μερίδια για τις (επιλεγμένες) περιφέρειες. Εδώ θα το κάνω για όλες τις περιφέρειες</t>
  </si>
  <si>
    <t>ΑΕΠ</t>
  </si>
  <si>
    <t>πληθυσμός</t>
  </si>
  <si>
    <t>κατά κεφαλήν ΑΕΠ</t>
  </si>
  <si>
    <t xml:space="preserve">βήμα 1: υπολογίζουμε το κατά κεφαλήν ΑΕΠ για κάθε περιφέρεια καθώς και για τη χώρα. Το κατά κεφαλήν ΑΕΠ της χώρας υπολογίζεται διαιρώντας το εθνικό ΑΕΠ με τον συνολικό πληθυσμό της χώρας και ΌΧΙ βγάζοντας το μέσο κατά κεφαλήν ΑΕΠ από τις 13 περιφέρεις! </t>
  </si>
  <si>
    <t>βήμα 2: υπολογίζουμε την διαφορά του κατά κεφαλήν ΑΕΠ κάθε περιφέρειας από το εθνικό κατά κεφαλήν ΑΕΠ</t>
  </si>
  <si>
    <t>βήμα 3: υψώνουμε την διαφορά του κατά κεφαλήν ΑΕΠ κάθε περιφέρειας από το εθνικό κατά κεφαλήν ΑΕΠ στο τετράγωνο</t>
  </si>
  <si>
    <t>βήμα 4: βρίσκουμε τη συμμετοχή του πληθυσμού κάθε περιφέρειας στον εθνικό πληθυσμό. Εάν τα έχουμε υπολογίσει σωστά, το άθροισμά τους βγάζει 100%</t>
  </si>
  <si>
    <t>βήμα 5: πολλαπλασιάζουμε την τετραγωνισμένη διαφορά περιφερειακού και εθνικού κατά κεφαλήν ΑΕΠ (βήμα 3) με τη συμμετοχή κάθε περιφέρειας στον εθνικό πληθυσμό (βήμα 4)</t>
  </si>
  <si>
    <t>Περιφέρεια</t>
  </si>
  <si>
    <t>Τετραγωνισμένη διαφορά περιφερειακού και εθνικού ΑΕΠ</t>
  </si>
  <si>
    <t>Συμμετοχή περιφέρειας στον πληθυσμό της χώρας</t>
  </si>
  <si>
    <t>Γινόμενο προηγούμενων στηλών</t>
  </si>
  <si>
    <t>βήμα 6: βρίσκουμε το άθροισμα των γινομένων (από βήμα 5)</t>
  </si>
  <si>
    <t>ΑΘΡΟΙΣΜΑ</t>
  </si>
  <si>
    <t>CVw</t>
  </si>
  <si>
    <t>βήμα 7: βρίσκουμε τον CVw ως την τετραγωνική ρίζα του προηγούμενου αθροίσματος διαιρεμένη με το εθνικό κατά κεφαλήν ΑΕΠ, και τον αριθμό τον μετατρέπουμε σε επί τοις εκατό</t>
  </si>
  <si>
    <t>Βήμα 3: αθροίζουμε τις απόλυτες αποκλίσεις και διαιρούμε με τον αριθμό των περιφερειών</t>
  </si>
  <si>
    <r>
      <t>βήμα 1: υπολογίζουμε το μερίδιο κάθε κλάδου στο εσωτερικό της</t>
    </r>
    <r>
      <rPr>
        <b/>
        <sz val="9"/>
        <rFont val="Arial"/>
        <family val="2"/>
        <charset val="161"/>
      </rPr>
      <t xml:space="preserve"> (επιλεγμένης) περιφέρειας</t>
    </r>
    <r>
      <rPr>
        <sz val="9"/>
        <rFont val="Arial"/>
        <family val="2"/>
        <charset val="161"/>
      </rPr>
      <t>. Εδώ θα το υπολογίσω για όλες τις περιφέρειες</t>
    </r>
  </si>
  <si>
    <t>βήμα 3: υπολογίζουμε το LQ διαιρώντας το περιφερειακό μερίδιο του (επιλεγμένου) κλάδου με το αντίστοιχο εθνικό. ΠΡΟΣΟΧΗ: διαιρούμε περιφερειακό και εθνικό μερίδιο του ΙΔΙΟΥ κλάδου. Εδώ θα το υπολογίσω για όλους τους κλάδους</t>
  </si>
  <si>
    <t>Χρηματο-πιστωτικές, επιχειρηματικές δραστηριότητες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</si>
</sst>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_-* #,##0_-;\-* #,##0_-;_-* &quot;-&quot;??_-;_-@_-"/>
    <numFmt numFmtId="167" formatCode="0.0000"/>
    <numFmt numFmtId="168" formatCode="_-* #,##0.0000\ _€_-;\-* #,##0.0000\ _€_-;_-* &quot;-&quot;??\ _€_-;_-@_-"/>
    <numFmt numFmtId="169" formatCode="0.000"/>
  </numFmts>
  <fonts count="18" x14ac:knownFonts="1">
    <font>
      <sz val="11"/>
      <color theme="1"/>
      <name val="Calibri"/>
      <family val="2"/>
      <charset val="161"/>
      <scheme val="minor"/>
    </font>
    <font>
      <sz val="11"/>
      <color theme="1"/>
      <name val="Calibri"/>
      <family val="2"/>
      <charset val="161"/>
      <scheme val="minor"/>
    </font>
    <font>
      <sz val="9"/>
      <name val="Arial"/>
      <family val="2"/>
      <charset val="161"/>
    </font>
    <font>
      <i/>
      <sz val="8"/>
      <name val="Arial"/>
      <family val="2"/>
      <charset val="161"/>
    </font>
    <font>
      <b/>
      <sz val="9"/>
      <name val="Arial"/>
      <family val="2"/>
      <charset val="161"/>
    </font>
    <font>
      <sz val="8"/>
      <name val="Arial"/>
      <family val="2"/>
      <charset val="161"/>
    </font>
    <font>
      <b/>
      <sz val="8"/>
      <name val="Arial"/>
      <family val="2"/>
    </font>
    <font>
      <b/>
      <sz val="11"/>
      <color theme="1"/>
      <name val="Calibri"/>
      <family val="2"/>
      <scheme val="minor"/>
    </font>
    <font>
      <sz val="9"/>
      <name val="Arial"/>
      <family val="2"/>
    </font>
    <font>
      <b/>
      <sz val="9"/>
      <name val="Arial"/>
      <family val="2"/>
    </font>
    <font>
      <sz val="10"/>
      <name val="Arial"/>
      <family val="2"/>
      <charset val="161"/>
    </font>
    <font>
      <i/>
      <sz val="8"/>
      <name val="Arial Greek"/>
      <family val="2"/>
      <charset val="161"/>
    </font>
    <font>
      <i/>
      <sz val="11"/>
      <color theme="1"/>
      <name val="Calibri"/>
      <family val="2"/>
      <scheme val="minor"/>
    </font>
    <font>
      <b/>
      <sz val="12"/>
      <color theme="1"/>
      <name val="Calibri"/>
      <family val="2"/>
      <scheme val="minor"/>
    </font>
    <font>
      <i/>
      <sz val="8"/>
      <name val="Arial"/>
      <family val="2"/>
    </font>
    <font>
      <b/>
      <u/>
      <sz val="11"/>
      <color rgb="FFFF0000"/>
      <name val="Arial"/>
      <family val="2"/>
    </font>
    <font>
      <i/>
      <sz val="9"/>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3" tint="0.79998168889431442"/>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xf numFmtId="164" fontId="1" fillId="0" borderId="0" applyFont="0" applyFill="0" applyBorder="0" applyAlignment="0" applyProtection="0"/>
    <xf numFmtId="0" fontId="10" fillId="0" borderId="0"/>
    <xf numFmtId="9" fontId="1" fillId="0" borderId="0" applyFont="0" applyFill="0" applyBorder="0" applyAlignment="0" applyProtection="0"/>
  </cellStyleXfs>
  <cellXfs count="99">
    <xf numFmtId="0" fontId="0" fillId="0" borderId="0" xfId="0"/>
    <xf numFmtId="0" fontId="0" fillId="0" borderId="0" xfId="0" applyAlignment="1">
      <alignment horizontal="center" vertical="center"/>
    </xf>
    <xf numFmtId="165" fontId="5" fillId="2" borderId="13" xfId="0" applyNumberFormat="1" applyFont="1" applyFill="1" applyBorder="1" applyAlignment="1">
      <alignment horizontal="center" vertical="center" wrapText="1"/>
    </xf>
    <xf numFmtId="165" fontId="3" fillId="2" borderId="13" xfId="0" applyNumberFormat="1" applyFont="1" applyFill="1" applyBorder="1" applyAlignment="1">
      <alignment horizontal="center" vertical="center" wrapText="1"/>
    </xf>
    <xf numFmtId="3" fontId="2" fillId="2" borderId="20" xfId="0" applyNumberFormat="1" applyFont="1" applyFill="1" applyBorder="1"/>
    <xf numFmtId="3" fontId="2" fillId="2" borderId="21" xfId="0" applyNumberFormat="1" applyFont="1" applyFill="1" applyBorder="1"/>
    <xf numFmtId="3" fontId="2" fillId="2" borderId="22" xfId="0" applyNumberFormat="1" applyFont="1" applyFill="1" applyBorder="1"/>
    <xf numFmtId="165" fontId="3" fillId="2" borderId="23" xfId="0" applyNumberFormat="1" applyFont="1" applyFill="1" applyBorder="1" applyAlignment="1">
      <alignment horizontal="center" vertical="center" wrapText="1"/>
    </xf>
    <xf numFmtId="165" fontId="6" fillId="2" borderId="7" xfId="0" applyNumberFormat="1" applyFont="1" applyFill="1" applyBorder="1" applyAlignment="1">
      <alignment horizontal="center" vertical="center" wrapText="1"/>
    </xf>
    <xf numFmtId="3" fontId="4" fillId="2" borderId="7" xfId="0" applyNumberFormat="1" applyFont="1" applyFill="1" applyBorder="1"/>
    <xf numFmtId="0" fontId="11" fillId="0" borderId="0" xfId="2" applyFont="1" applyAlignment="1">
      <alignment horizontal="left"/>
    </xf>
    <xf numFmtId="166" fontId="0" fillId="0" borderId="0" xfId="1" applyNumberFormat="1" applyFont="1"/>
    <xf numFmtId="165" fontId="14" fillId="2" borderId="13" xfId="0" applyNumberFormat="1" applyFont="1" applyFill="1" applyBorder="1" applyAlignment="1">
      <alignment horizontal="center" vertical="center" wrapText="1"/>
    </xf>
    <xf numFmtId="165" fontId="14" fillId="2" borderId="23" xfId="0" applyNumberFormat="1" applyFont="1" applyFill="1" applyBorder="1" applyAlignment="1">
      <alignment horizontal="center" vertical="center" wrapText="1"/>
    </xf>
    <xf numFmtId="3" fontId="8" fillId="0" borderId="3" xfId="0" applyNumberFormat="1" applyFont="1" applyBorder="1" applyAlignment="1">
      <alignment horizontal="center" vertical="center"/>
    </xf>
    <xf numFmtId="3" fontId="8" fillId="0" borderId="1" xfId="0" applyNumberFormat="1" applyFont="1" applyBorder="1" applyAlignment="1">
      <alignment horizontal="center" vertical="center"/>
    </xf>
    <xf numFmtId="3" fontId="8" fillId="0" borderId="18" xfId="0" applyNumberFormat="1" applyFont="1" applyBorder="1" applyAlignment="1">
      <alignment horizontal="center" vertical="center"/>
    </xf>
    <xf numFmtId="3" fontId="8" fillId="0" borderId="6" xfId="0" applyNumberFormat="1" applyFont="1" applyBorder="1" applyAlignment="1">
      <alignment horizontal="center" vertical="center"/>
    </xf>
    <xf numFmtId="3" fontId="8" fillId="0" borderId="19" xfId="0" applyNumberFormat="1" applyFont="1" applyBorder="1" applyAlignment="1">
      <alignment horizontal="center" vertical="center"/>
    </xf>
    <xf numFmtId="3" fontId="8" fillId="0" borderId="16" xfId="0" applyNumberFormat="1" applyFont="1" applyBorder="1" applyAlignment="1">
      <alignment horizontal="center" vertical="center"/>
    </xf>
    <xf numFmtId="3" fontId="9" fillId="2" borderId="27" xfId="0" applyNumberFormat="1" applyFont="1" applyFill="1" applyBorder="1" applyAlignment="1">
      <alignment horizontal="center" vertical="center"/>
    </xf>
    <xf numFmtId="3" fontId="9" fillId="2" borderId="13" xfId="0" applyNumberFormat="1" applyFont="1" applyFill="1" applyBorder="1" applyAlignment="1">
      <alignment horizontal="center" vertical="center"/>
    </xf>
    <xf numFmtId="0" fontId="7" fillId="0" borderId="28" xfId="0" applyFont="1" applyBorder="1" applyAlignment="1">
      <alignment horizontal="left" vertical="center"/>
    </xf>
    <xf numFmtId="3" fontId="2" fillId="2" borderId="29" xfId="0" applyNumberFormat="1" applyFont="1" applyFill="1" applyBorder="1"/>
    <xf numFmtId="3" fontId="2" fillId="2" borderId="30" xfId="0" applyNumberFormat="1" applyFont="1" applyFill="1" applyBorder="1"/>
    <xf numFmtId="3" fontId="2" fillId="2" borderId="31" xfId="0" applyNumberFormat="1" applyFont="1" applyFill="1" applyBorder="1"/>
    <xf numFmtId="3" fontId="4" fillId="2" borderId="28" xfId="0" applyNumberFormat="1" applyFont="1" applyFill="1" applyBorder="1"/>
    <xf numFmtId="0" fontId="14" fillId="2" borderId="12" xfId="0" applyFont="1" applyFill="1" applyBorder="1" applyAlignment="1">
      <alignment horizontal="center" vertical="center" wrapText="1"/>
    </xf>
    <xf numFmtId="0" fontId="14" fillId="2" borderId="14" xfId="0" applyFont="1" applyFill="1" applyBorder="1" applyAlignment="1">
      <alignment horizontal="center" vertical="center" wrapText="1"/>
    </xf>
    <xf numFmtId="3" fontId="8" fillId="0" borderId="10" xfId="0" applyNumberFormat="1" applyFont="1" applyBorder="1" applyAlignment="1">
      <alignment horizontal="center" vertical="center"/>
    </xf>
    <xf numFmtId="3" fontId="8" fillId="0" borderId="11" xfId="0" applyNumberFormat="1" applyFont="1" applyBorder="1" applyAlignment="1">
      <alignment horizontal="center" vertical="center"/>
    </xf>
    <xf numFmtId="3" fontId="8" fillId="0" borderId="8" xfId="0" applyNumberFormat="1" applyFont="1" applyBorder="1" applyAlignment="1">
      <alignment horizontal="center" vertical="center"/>
    </xf>
    <xf numFmtId="3" fontId="8" fillId="0" borderId="9" xfId="0" applyNumberFormat="1" applyFont="1" applyBorder="1" applyAlignment="1">
      <alignment horizontal="center" vertical="center"/>
    </xf>
    <xf numFmtId="3" fontId="8" fillId="0" borderId="15" xfId="0" applyNumberFormat="1" applyFont="1" applyBorder="1" applyAlignment="1">
      <alignment horizontal="center" vertical="center"/>
    </xf>
    <xf numFmtId="3" fontId="8" fillId="0" borderId="17" xfId="0" applyNumberFormat="1" applyFont="1" applyBorder="1" applyAlignment="1">
      <alignment horizontal="center" vertical="center"/>
    </xf>
    <xf numFmtId="3" fontId="9" fillId="2" borderId="12" xfId="0" applyNumberFormat="1" applyFont="1" applyFill="1" applyBorder="1" applyAlignment="1">
      <alignment horizontal="center" vertical="center"/>
    </xf>
    <xf numFmtId="3" fontId="9" fillId="2" borderId="14" xfId="0" applyNumberFormat="1" applyFont="1" applyFill="1" applyBorder="1" applyAlignment="1">
      <alignment horizontal="center" vertical="center"/>
    </xf>
    <xf numFmtId="0" fontId="0" fillId="0" borderId="0" xfId="0" applyAlignment="1">
      <alignment horizontal="left" vertical="top"/>
    </xf>
    <xf numFmtId="3" fontId="8" fillId="0" borderId="2" xfId="0" applyNumberFormat="1" applyFont="1" applyBorder="1" applyAlignment="1">
      <alignment horizontal="center" vertical="center"/>
    </xf>
    <xf numFmtId="3" fontId="8" fillId="0" borderId="25" xfId="0" applyNumberFormat="1" applyFont="1" applyBorder="1" applyAlignment="1">
      <alignment horizontal="center" vertical="center"/>
    </xf>
    <xf numFmtId="3" fontId="8" fillId="0" borderId="24" xfId="0" applyNumberFormat="1" applyFont="1" applyBorder="1" applyAlignment="1">
      <alignment horizontal="center" vertical="center"/>
    </xf>
    <xf numFmtId="3" fontId="8" fillId="0" borderId="21" xfId="0" applyNumberFormat="1" applyFont="1" applyBorder="1" applyAlignment="1">
      <alignment horizontal="center" vertical="center"/>
    </xf>
    <xf numFmtId="3" fontId="8" fillId="0" borderId="5" xfId="0" applyNumberFormat="1" applyFont="1" applyBorder="1" applyAlignment="1">
      <alignment horizontal="center" vertical="center"/>
    </xf>
    <xf numFmtId="3" fontId="8" fillId="0" borderId="26" xfId="0" applyNumberFormat="1" applyFont="1" applyBorder="1" applyAlignment="1">
      <alignment horizontal="center" vertical="center"/>
    </xf>
    <xf numFmtId="3" fontId="9" fillId="2" borderId="23" xfId="0" applyNumberFormat="1" applyFont="1" applyFill="1" applyBorder="1" applyAlignment="1">
      <alignment horizontal="center" vertical="center"/>
    </xf>
    <xf numFmtId="3" fontId="9" fillId="2" borderId="7" xfId="0" applyNumberFormat="1" applyFont="1" applyFill="1" applyBorder="1" applyAlignment="1">
      <alignment horizontal="center" vertical="center"/>
    </xf>
    <xf numFmtId="3" fontId="15" fillId="0" borderId="25" xfId="0" applyNumberFormat="1" applyFont="1" applyBorder="1" applyAlignment="1">
      <alignment horizontal="center" vertical="center"/>
    </xf>
    <xf numFmtId="0" fontId="16" fillId="0" borderId="0" xfId="0" applyFont="1" applyAlignment="1">
      <alignment vertical="center" wrapText="1"/>
    </xf>
    <xf numFmtId="3" fontId="2" fillId="2" borderId="0" xfId="0" applyNumberFormat="1" applyFont="1" applyFill="1"/>
    <xf numFmtId="164" fontId="0" fillId="0" borderId="0" xfId="1" applyFont="1"/>
    <xf numFmtId="9" fontId="0" fillId="0" borderId="0" xfId="0" applyNumberFormat="1"/>
    <xf numFmtId="167" fontId="0" fillId="0" borderId="0" xfId="3" applyNumberFormat="1" applyFont="1" applyAlignment="1">
      <alignment horizontal="center"/>
    </xf>
    <xf numFmtId="2" fontId="0" fillId="0" borderId="0" xfId="0" applyNumberFormat="1" applyAlignment="1">
      <alignment horizontal="center"/>
    </xf>
    <xf numFmtId="3" fontId="2" fillId="2" borderId="7" xfId="0" applyNumberFormat="1" applyFont="1" applyFill="1" applyBorder="1" applyAlignment="1">
      <alignment horizontal="left" vertical="center" wrapText="1"/>
    </xf>
    <xf numFmtId="3" fontId="2" fillId="2" borderId="25" xfId="0" applyNumberFormat="1" applyFont="1" applyFill="1" applyBorder="1"/>
    <xf numFmtId="3" fontId="9" fillId="2" borderId="36" xfId="0" applyNumberFormat="1" applyFont="1" applyFill="1" applyBorder="1"/>
    <xf numFmtId="168" fontId="0" fillId="0" borderId="0" xfId="0" applyNumberFormat="1" applyAlignment="1">
      <alignment horizontal="center"/>
    </xf>
    <xf numFmtId="0" fontId="7" fillId="0" borderId="0" xfId="0" applyFont="1"/>
    <xf numFmtId="10" fontId="0" fillId="3" borderId="0" xfId="3" applyNumberFormat="1" applyFont="1" applyFill="1"/>
    <xf numFmtId="3" fontId="4" fillId="3" borderId="0" xfId="0" applyNumberFormat="1" applyFont="1" applyFill="1"/>
    <xf numFmtId="164" fontId="0" fillId="3" borderId="0" xfId="1" applyFont="1" applyFill="1"/>
    <xf numFmtId="0" fontId="0" fillId="0" borderId="6" xfId="0" applyBorder="1"/>
    <xf numFmtId="3" fontId="2" fillId="4" borderId="0" xfId="0" applyNumberFormat="1" applyFont="1" applyFill="1" applyAlignment="1">
      <alignment wrapText="1"/>
    </xf>
    <xf numFmtId="169" fontId="0" fillId="0" borderId="0" xfId="0" applyNumberFormat="1"/>
    <xf numFmtId="0" fontId="0" fillId="4" borderId="0" xfId="0" applyFill="1"/>
    <xf numFmtId="0" fontId="13" fillId="0" borderId="4" xfId="0" applyFont="1" applyBorder="1" applyAlignment="1">
      <alignment horizontal="center" vertical="center"/>
    </xf>
    <xf numFmtId="0" fontId="12" fillId="0" borderId="0" xfId="0" applyFont="1" applyAlignment="1">
      <alignment horizontal="left" vertical="center"/>
    </xf>
    <xf numFmtId="0" fontId="12" fillId="0" borderId="4" xfId="0" applyFont="1" applyBorder="1" applyAlignment="1">
      <alignment horizontal="left" vertical="center"/>
    </xf>
    <xf numFmtId="0" fontId="7" fillId="0" borderId="32" xfId="0" applyFont="1" applyBorder="1" applyAlignment="1">
      <alignment horizontal="center" vertical="center" textRotation="90"/>
    </xf>
    <xf numFmtId="0" fontId="12" fillId="4" borderId="0" xfId="0" applyFont="1" applyFill="1" applyAlignment="1">
      <alignment horizontal="left" vertical="center" wrapText="1"/>
    </xf>
    <xf numFmtId="3" fontId="2" fillId="4" borderId="0" xfId="0" applyNumberFormat="1" applyFont="1" applyFill="1" applyAlignment="1">
      <alignment horizontal="left" wrapText="1"/>
    </xf>
    <xf numFmtId="164" fontId="0" fillId="0" borderId="18" xfId="1" applyFont="1" applyBorder="1" applyAlignment="1">
      <alignment horizontal="center"/>
    </xf>
    <xf numFmtId="164" fontId="0" fillId="0" borderId="6" xfId="1" applyFont="1" applyBorder="1" applyAlignment="1">
      <alignment horizontal="center"/>
    </xf>
    <xf numFmtId="3" fontId="2" fillId="4" borderId="0" xfId="0" applyNumberFormat="1" applyFont="1" applyFill="1" applyAlignment="1">
      <alignment horizontal="left" vertical="center" wrapText="1"/>
    </xf>
    <xf numFmtId="3" fontId="2" fillId="2" borderId="13" xfId="0" applyNumberFormat="1" applyFont="1" applyFill="1" applyBorder="1" applyAlignment="1">
      <alignment horizontal="center" vertical="center" wrapText="1"/>
    </xf>
    <xf numFmtId="3" fontId="2" fillId="2" borderId="14" xfId="0" applyNumberFormat="1" applyFont="1" applyFill="1" applyBorder="1" applyAlignment="1">
      <alignment horizontal="center" vertical="center" wrapText="1"/>
    </xf>
    <xf numFmtId="164" fontId="0" fillId="0" borderId="1" xfId="1" applyFont="1" applyBorder="1" applyAlignment="1">
      <alignment horizontal="center"/>
    </xf>
    <xf numFmtId="164" fontId="0" fillId="0" borderId="11" xfId="1" applyFont="1" applyBorder="1" applyAlignment="1">
      <alignment horizontal="center"/>
    </xf>
    <xf numFmtId="164" fontId="0" fillId="0" borderId="9" xfId="1" applyFont="1" applyBorder="1" applyAlignment="1">
      <alignment horizontal="center"/>
    </xf>
    <xf numFmtId="164" fontId="0" fillId="0" borderId="35" xfId="1" applyFont="1" applyBorder="1" applyAlignment="1">
      <alignment horizontal="center"/>
    </xf>
    <xf numFmtId="164" fontId="0" fillId="0" borderId="33" xfId="1" applyFont="1" applyBorder="1" applyAlignment="1">
      <alignment horizontal="center"/>
    </xf>
    <xf numFmtId="167" fontId="0" fillId="0" borderId="1" xfId="1" applyNumberFormat="1" applyFont="1" applyBorder="1" applyAlignment="1">
      <alignment horizontal="center"/>
    </xf>
    <xf numFmtId="167" fontId="0" fillId="0" borderId="6" xfId="1" applyNumberFormat="1" applyFont="1" applyBorder="1" applyAlignment="1">
      <alignment horizontal="center"/>
    </xf>
    <xf numFmtId="3" fontId="2" fillId="2" borderId="27" xfId="0" applyNumberFormat="1" applyFont="1" applyFill="1" applyBorder="1" applyAlignment="1">
      <alignment horizontal="center" vertical="center" wrapText="1"/>
    </xf>
    <xf numFmtId="164" fontId="0" fillId="0" borderId="3" xfId="1" applyFont="1" applyBorder="1" applyAlignment="1">
      <alignment horizontal="center"/>
    </xf>
    <xf numFmtId="164" fontId="0" fillId="0" borderId="34" xfId="1" applyFont="1" applyBorder="1" applyAlignment="1">
      <alignment horizontal="center"/>
    </xf>
    <xf numFmtId="167" fontId="0" fillId="0" borderId="33" xfId="1" applyNumberFormat="1" applyFont="1" applyBorder="1" applyAlignment="1">
      <alignment horizontal="center"/>
    </xf>
    <xf numFmtId="3" fontId="2" fillId="4" borderId="0" xfId="0" applyNumberFormat="1" applyFont="1" applyFill="1" applyAlignment="1">
      <alignment horizontal="left"/>
    </xf>
    <xf numFmtId="3" fontId="2" fillId="2" borderId="14" xfId="0" applyNumberFormat="1" applyFont="1" applyFill="1" applyBorder="1" applyAlignment="1">
      <alignment vertical="center" wrapText="1"/>
    </xf>
    <xf numFmtId="164" fontId="0" fillId="0" borderId="6" xfId="1" applyFont="1" applyBorder="1" applyAlignment="1"/>
    <xf numFmtId="3" fontId="2" fillId="2" borderId="37" xfId="0" applyNumberFormat="1" applyFont="1" applyFill="1" applyBorder="1"/>
    <xf numFmtId="164" fontId="0" fillId="0" borderId="38" xfId="1" applyFont="1" applyBorder="1" applyAlignment="1"/>
    <xf numFmtId="164" fontId="0" fillId="0" borderId="39" xfId="1" applyFont="1" applyBorder="1" applyAlignment="1"/>
    <xf numFmtId="3" fontId="2" fillId="2" borderId="40" xfId="0" applyNumberFormat="1" applyFont="1" applyFill="1" applyBorder="1" applyAlignment="1">
      <alignment vertical="center" wrapText="1"/>
    </xf>
    <xf numFmtId="3" fontId="2" fillId="2" borderId="42" xfId="0" applyNumberFormat="1" applyFont="1" applyFill="1" applyBorder="1"/>
    <xf numFmtId="0" fontId="0" fillId="0" borderId="16" xfId="0" applyBorder="1"/>
    <xf numFmtId="164" fontId="0" fillId="0" borderId="16" xfId="1" applyFont="1" applyBorder="1" applyAlignment="1"/>
    <xf numFmtId="164" fontId="0" fillId="0" borderId="43" xfId="1" applyFont="1" applyBorder="1" applyAlignment="1"/>
    <xf numFmtId="0" fontId="0" fillId="0" borderId="41" xfId="0" applyBorder="1"/>
  </cellXfs>
  <cellStyles count="4">
    <cellStyle name="Βασικό_GVA 1999-2000-2001-2002 FINAL 21-1-05" xfId="2" xr:uid="{6FD43A31-E897-4F9E-8F65-3E2D0A39BB7E}"/>
    <cellStyle name="Κανονικό" xfId="0" builtinId="0"/>
    <cellStyle name="Κόμμα" xfId="1" builtinId="3"/>
    <cellStyle name="Ποσοστό"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2A7E0-A230-42E7-9558-C8C934014BEF}">
  <dimension ref="A1:P34"/>
  <sheetViews>
    <sheetView workbookViewId="0">
      <selection activeCell="A3" sqref="A3:H17"/>
    </sheetView>
  </sheetViews>
  <sheetFormatPr defaultRowHeight="14.25" x14ac:dyDescent="0.45"/>
  <cols>
    <col min="1" max="1" width="36.33203125" customWidth="1"/>
    <col min="2" max="7" width="14.265625" style="1" customWidth="1"/>
    <col min="8" max="8" width="17.265625" style="1" customWidth="1"/>
    <col min="10" max="17" width="12.53125" customWidth="1"/>
  </cols>
  <sheetData>
    <row r="1" spans="1:16" ht="39" customHeight="1" x14ac:dyDescent="0.45">
      <c r="A1" s="66" t="s">
        <v>26</v>
      </c>
      <c r="B1" s="66"/>
      <c r="C1" s="66"/>
      <c r="D1" s="66"/>
      <c r="E1" s="66"/>
      <c r="F1" s="66"/>
      <c r="G1" s="66"/>
      <c r="H1" s="66"/>
    </row>
    <row r="2" spans="1:16" ht="45" customHeight="1" thickBot="1" x14ac:dyDescent="0.5">
      <c r="A2" s="65" t="s">
        <v>22</v>
      </c>
      <c r="B2" s="65"/>
      <c r="C2" s="65"/>
      <c r="D2" s="65"/>
      <c r="E2" s="65"/>
      <c r="F2" s="65"/>
      <c r="G2" s="65"/>
      <c r="H2" s="65"/>
    </row>
    <row r="3" spans="1:16" ht="40.9" thickBot="1" x14ac:dyDescent="0.5">
      <c r="A3" s="22" t="s">
        <v>21</v>
      </c>
      <c r="B3" s="12" t="s">
        <v>14</v>
      </c>
      <c r="C3" s="12" t="s">
        <v>15</v>
      </c>
      <c r="D3" s="12" t="s">
        <v>16</v>
      </c>
      <c r="E3" s="12" t="s">
        <v>17</v>
      </c>
      <c r="F3" s="12" t="s">
        <v>18</v>
      </c>
      <c r="G3" s="13" t="s">
        <v>19</v>
      </c>
      <c r="H3" s="8" t="s">
        <v>27</v>
      </c>
    </row>
    <row r="4" spans="1:16" x14ac:dyDescent="0.45">
      <c r="A4" s="4" t="s">
        <v>0</v>
      </c>
      <c r="B4" s="14">
        <v>41820.617500000109</v>
      </c>
      <c r="C4" s="15">
        <v>25608.627499999955</v>
      </c>
      <c r="D4" s="15">
        <v>4458.3599999999988</v>
      </c>
      <c r="E4" s="15">
        <v>58714.1875</v>
      </c>
      <c r="F4" s="15">
        <v>12322.807499999999</v>
      </c>
      <c r="G4" s="38">
        <v>60668.85750000018</v>
      </c>
      <c r="H4" s="39">
        <v>203593.45749999763</v>
      </c>
      <c r="J4" s="11"/>
      <c r="K4" s="11"/>
      <c r="L4" s="11"/>
      <c r="M4" s="11"/>
      <c r="N4" s="11"/>
      <c r="O4" s="11"/>
      <c r="P4" s="11"/>
    </row>
    <row r="5" spans="1:16" x14ac:dyDescent="0.45">
      <c r="A5" s="5" t="s">
        <v>1</v>
      </c>
      <c r="B5" s="16">
        <v>72247.467500000072</v>
      </c>
      <c r="C5" s="17">
        <v>89059.484999999942</v>
      </c>
      <c r="D5" s="17">
        <v>17582.422499999979</v>
      </c>
      <c r="E5" s="17">
        <v>217709.60999999876</v>
      </c>
      <c r="F5" s="17">
        <v>67190.484999999942</v>
      </c>
      <c r="G5" s="40">
        <v>175030.1274999998</v>
      </c>
      <c r="H5" s="41">
        <v>638819.59750000597</v>
      </c>
      <c r="J5" s="11"/>
      <c r="K5" s="11"/>
      <c r="L5" s="11"/>
      <c r="M5" s="11"/>
      <c r="N5" s="11"/>
      <c r="O5" s="11"/>
      <c r="P5" s="11"/>
    </row>
    <row r="6" spans="1:16" x14ac:dyDescent="0.45">
      <c r="A6" s="5" t="s">
        <v>2</v>
      </c>
      <c r="B6" s="16">
        <v>16135.805000000022</v>
      </c>
      <c r="C6" s="17">
        <v>12765.990000000007</v>
      </c>
      <c r="D6" s="17">
        <v>5325.4599999999991</v>
      </c>
      <c r="E6" s="17">
        <v>21746.947499999998</v>
      </c>
      <c r="F6" s="17">
        <v>4902.4025000000029</v>
      </c>
      <c r="G6" s="40">
        <v>26239.259999999973</v>
      </c>
      <c r="H6" s="41">
        <v>87115.86499999986</v>
      </c>
      <c r="J6" s="11"/>
      <c r="K6" s="11"/>
      <c r="L6" s="11"/>
      <c r="M6" s="11"/>
      <c r="N6" s="11"/>
      <c r="O6" s="11"/>
      <c r="P6" s="11"/>
    </row>
    <row r="7" spans="1:16" x14ac:dyDescent="0.45">
      <c r="A7" s="5" t="s">
        <v>3</v>
      </c>
      <c r="B7" s="16">
        <v>15040.489999999967</v>
      </c>
      <c r="C7" s="17">
        <v>8895.2500000000018</v>
      </c>
      <c r="D7" s="17">
        <v>5481.2724999999991</v>
      </c>
      <c r="E7" s="17">
        <v>34067.314999999995</v>
      </c>
      <c r="F7" s="17">
        <v>8610.782500000003</v>
      </c>
      <c r="G7" s="40">
        <v>36657.720000000067</v>
      </c>
      <c r="H7" s="41">
        <v>108752.82999999999</v>
      </c>
      <c r="J7" s="11"/>
      <c r="K7" s="11"/>
      <c r="L7" s="11"/>
      <c r="M7" s="11"/>
      <c r="N7" s="11"/>
      <c r="O7" s="11"/>
      <c r="P7" s="11"/>
    </row>
    <row r="8" spans="1:16" x14ac:dyDescent="0.45">
      <c r="A8" s="5" t="s">
        <v>4</v>
      </c>
      <c r="B8" s="16">
        <v>48239.595000000008</v>
      </c>
      <c r="C8" s="17">
        <v>27408.224999999991</v>
      </c>
      <c r="D8" s="17">
        <v>9382.5050000000047</v>
      </c>
      <c r="E8" s="17">
        <v>73900.477500000008</v>
      </c>
      <c r="F8" s="17">
        <v>20420.414999999983</v>
      </c>
      <c r="G8" s="40">
        <v>72719.872500000056</v>
      </c>
      <c r="H8" s="41">
        <v>252071.0899999988</v>
      </c>
      <c r="J8" s="11"/>
      <c r="K8" s="11"/>
      <c r="L8" s="11"/>
      <c r="M8" s="11"/>
      <c r="N8" s="11"/>
      <c r="O8" s="11"/>
      <c r="P8" s="11"/>
    </row>
    <row r="9" spans="1:16" x14ac:dyDescent="0.45">
      <c r="A9" s="5" t="s">
        <v>5</v>
      </c>
      <c r="B9" s="16">
        <v>7287.4475000000039</v>
      </c>
      <c r="C9" s="17">
        <v>3423.1475</v>
      </c>
      <c r="D9" s="17">
        <v>4683.9075000000012</v>
      </c>
      <c r="E9" s="17">
        <v>32656.942499999994</v>
      </c>
      <c r="F9" s="17">
        <v>7051.6749999999984</v>
      </c>
      <c r="G9" s="40">
        <v>16971.045000000006</v>
      </c>
      <c r="H9" s="41">
        <v>72074.164999999921</v>
      </c>
      <c r="J9" s="11"/>
      <c r="K9" s="11"/>
      <c r="L9" s="11"/>
      <c r="M9" s="11"/>
      <c r="N9" s="11"/>
      <c r="O9" s="11"/>
      <c r="P9" s="11"/>
    </row>
    <row r="10" spans="1:16" x14ac:dyDescent="0.45">
      <c r="A10" s="5" t="s">
        <v>6</v>
      </c>
      <c r="B10" s="16">
        <v>52057.252500000228</v>
      </c>
      <c r="C10" s="17">
        <v>19557.867499999978</v>
      </c>
      <c r="D10" s="17">
        <v>11776.9275</v>
      </c>
      <c r="E10" s="17">
        <v>61660.485000000132</v>
      </c>
      <c r="F10" s="17">
        <v>13181.915000000001</v>
      </c>
      <c r="G10" s="40">
        <v>58381.35500000001</v>
      </c>
      <c r="H10" s="41">
        <v>216615.80249999874</v>
      </c>
      <c r="J10" s="11"/>
      <c r="K10" s="11"/>
      <c r="L10" s="11"/>
      <c r="M10" s="11"/>
      <c r="N10" s="11"/>
      <c r="O10" s="11"/>
      <c r="P10" s="11"/>
    </row>
    <row r="11" spans="1:16" x14ac:dyDescent="0.45">
      <c r="A11" s="5" t="s">
        <v>7</v>
      </c>
      <c r="B11" s="16">
        <v>37643.390000000138</v>
      </c>
      <c r="C11" s="17">
        <v>37977.237500000032</v>
      </c>
      <c r="D11" s="17">
        <v>7064.6900000000023</v>
      </c>
      <c r="E11" s="17">
        <v>54847.020000000011</v>
      </c>
      <c r="F11" s="17">
        <v>9398.4674999999988</v>
      </c>
      <c r="G11" s="40">
        <v>41921.757500000072</v>
      </c>
      <c r="H11" s="41">
        <v>188852.56249999712</v>
      </c>
      <c r="J11" s="11"/>
      <c r="K11" s="11"/>
      <c r="L11" s="11"/>
      <c r="M11" s="11"/>
      <c r="N11" s="11"/>
      <c r="O11" s="11"/>
      <c r="P11" s="11"/>
    </row>
    <row r="12" spans="1:16" x14ac:dyDescent="0.45">
      <c r="A12" s="5" t="s">
        <v>8</v>
      </c>
      <c r="B12" s="16">
        <v>11836.797499999993</v>
      </c>
      <c r="C12" s="17">
        <v>171438.22000000015</v>
      </c>
      <c r="D12" s="17">
        <v>41499.135000000009</v>
      </c>
      <c r="E12" s="17">
        <v>539108.64750000089</v>
      </c>
      <c r="F12" s="17">
        <v>251669.11000000034</v>
      </c>
      <c r="G12" s="40">
        <v>456159.21750000137</v>
      </c>
      <c r="H12" s="41">
        <v>1471711.1274999885</v>
      </c>
      <c r="J12" s="11"/>
      <c r="K12" s="11"/>
      <c r="L12" s="11"/>
      <c r="M12" s="11"/>
      <c r="N12" s="11"/>
      <c r="O12" s="11"/>
      <c r="P12" s="11"/>
    </row>
    <row r="13" spans="1:16" x14ac:dyDescent="0.45">
      <c r="A13" s="5" t="s">
        <v>9</v>
      </c>
      <c r="B13" s="16">
        <v>52933.760000000017</v>
      </c>
      <c r="C13" s="17">
        <v>17949.367500000008</v>
      </c>
      <c r="D13" s="17">
        <v>8375.9175000000014</v>
      </c>
      <c r="E13" s="17">
        <v>67324.737500000105</v>
      </c>
      <c r="F13" s="17">
        <v>11887.184999999996</v>
      </c>
      <c r="G13" s="40">
        <v>55459.425000000017</v>
      </c>
      <c r="H13" s="41">
        <v>213930.39249999716</v>
      </c>
      <c r="J13" s="11"/>
      <c r="K13" s="11"/>
      <c r="L13" s="11"/>
      <c r="M13" s="11"/>
      <c r="N13" s="11"/>
      <c r="O13" s="11"/>
      <c r="P13" s="11"/>
    </row>
    <row r="14" spans="1:16" x14ac:dyDescent="0.45">
      <c r="A14" s="5" t="s">
        <v>10</v>
      </c>
      <c r="B14" s="16">
        <v>9816.9350000000122</v>
      </c>
      <c r="C14" s="17">
        <v>4382.97</v>
      </c>
      <c r="D14" s="17">
        <v>2238.1425000000004</v>
      </c>
      <c r="E14" s="17">
        <v>24601.377499999973</v>
      </c>
      <c r="F14" s="17">
        <v>4553.7950000000019</v>
      </c>
      <c r="G14" s="40">
        <v>27220.127500000006</v>
      </c>
      <c r="H14" s="41">
        <v>72813.347499999843</v>
      </c>
      <c r="J14" s="11"/>
      <c r="K14" s="11"/>
      <c r="L14" s="11"/>
      <c r="M14" s="11"/>
      <c r="N14" s="11"/>
      <c r="O14" s="11"/>
      <c r="P14" s="11"/>
    </row>
    <row r="15" spans="1:16" x14ac:dyDescent="0.45">
      <c r="A15" s="5" t="s">
        <v>11</v>
      </c>
      <c r="B15" s="16">
        <v>6391.6674999999987</v>
      </c>
      <c r="C15" s="17">
        <v>4923.4275000000007</v>
      </c>
      <c r="D15" s="17">
        <v>10150.675000000003</v>
      </c>
      <c r="E15" s="17">
        <v>57545.630000000012</v>
      </c>
      <c r="F15" s="17">
        <v>11435.770000000002</v>
      </c>
      <c r="G15" s="40">
        <v>27188.622500000023</v>
      </c>
      <c r="H15" s="41">
        <v>117635.79250000039</v>
      </c>
      <c r="J15" s="11"/>
      <c r="K15" s="11"/>
      <c r="L15" s="11"/>
      <c r="M15" s="11"/>
      <c r="N15" s="11"/>
      <c r="O15" s="11"/>
      <c r="P15" s="11"/>
    </row>
    <row r="16" spans="1:16" ht="14.65" thickBot="1" x14ac:dyDescent="0.5">
      <c r="A16" s="6" t="s">
        <v>12</v>
      </c>
      <c r="B16" s="18">
        <v>40556.79000000003</v>
      </c>
      <c r="C16" s="19">
        <v>17299.059999999998</v>
      </c>
      <c r="D16" s="19">
        <v>12726.279999999988</v>
      </c>
      <c r="E16" s="19">
        <v>83554.580000000045</v>
      </c>
      <c r="F16" s="19">
        <v>19808.222499999971</v>
      </c>
      <c r="G16" s="42">
        <v>57548.04250000001</v>
      </c>
      <c r="H16" s="43">
        <v>231492.97499999838</v>
      </c>
      <c r="J16" s="11"/>
      <c r="K16" s="11"/>
      <c r="L16" s="11"/>
      <c r="M16" s="11"/>
      <c r="N16" s="11"/>
      <c r="O16" s="11"/>
      <c r="P16" s="11"/>
    </row>
    <row r="17" spans="1:16" ht="14.65" thickBot="1" x14ac:dyDescent="0.5">
      <c r="A17" s="9" t="s">
        <v>13</v>
      </c>
      <c r="B17" s="20">
        <v>412008.01500000001</v>
      </c>
      <c r="C17" s="21">
        <v>440688.87500000076</v>
      </c>
      <c r="D17" s="21">
        <v>140745.69500000004</v>
      </c>
      <c r="E17" s="21">
        <v>1327437.9574999919</v>
      </c>
      <c r="F17" s="21">
        <v>442433.03250000061</v>
      </c>
      <c r="G17" s="44">
        <v>1112165.4299999981</v>
      </c>
      <c r="H17" s="45">
        <v>3875479.0050001582</v>
      </c>
      <c r="J17" s="11"/>
      <c r="K17" s="11"/>
      <c r="L17" s="11"/>
      <c r="M17" s="11"/>
      <c r="N17" s="11"/>
      <c r="O17" s="11"/>
      <c r="P17" s="11"/>
    </row>
    <row r="19" spans="1:16" ht="59" customHeight="1" thickBot="1" x14ac:dyDescent="0.5">
      <c r="A19" s="65" t="s">
        <v>23</v>
      </c>
      <c r="B19" s="65"/>
      <c r="C19" s="65"/>
      <c r="D19" s="65"/>
      <c r="E19" s="65"/>
      <c r="F19" s="65"/>
      <c r="G19" s="65"/>
      <c r="H19" s="65"/>
    </row>
    <row r="20" spans="1:16" ht="40.9" thickBot="1" x14ac:dyDescent="0.5">
      <c r="A20" s="22" t="s">
        <v>21</v>
      </c>
      <c r="B20" s="2" t="s">
        <v>14</v>
      </c>
      <c r="C20" s="3" t="s">
        <v>15</v>
      </c>
      <c r="D20" s="3" t="s">
        <v>16</v>
      </c>
      <c r="E20" s="3" t="s">
        <v>17</v>
      </c>
      <c r="F20" s="3" t="s">
        <v>18</v>
      </c>
      <c r="G20" s="7" t="s">
        <v>19</v>
      </c>
      <c r="H20" s="8" t="s">
        <v>27</v>
      </c>
    </row>
    <row r="21" spans="1:16" x14ac:dyDescent="0.45">
      <c r="A21" s="4" t="s">
        <v>0</v>
      </c>
      <c r="B21" s="14">
        <v>57774.864999999736</v>
      </c>
      <c r="C21" s="15">
        <v>30703.694999999505</v>
      </c>
      <c r="D21" s="15">
        <v>18044.349999999711</v>
      </c>
      <c r="E21" s="15">
        <v>55210.694999998392</v>
      </c>
      <c r="F21" s="15">
        <v>15003.484999999484</v>
      </c>
      <c r="G21" s="38">
        <v>58319.167499998184</v>
      </c>
      <c r="H21" s="39">
        <v>235056.25749999497</v>
      </c>
      <c r="J21" s="11"/>
      <c r="K21" s="11"/>
      <c r="L21" s="11"/>
      <c r="M21" s="11"/>
      <c r="N21" s="11"/>
      <c r="O21" s="11"/>
      <c r="P21" s="11"/>
    </row>
    <row r="22" spans="1:16" x14ac:dyDescent="0.45">
      <c r="A22" s="5" t="s">
        <v>1</v>
      </c>
      <c r="B22" s="16">
        <v>90488.110000001616</v>
      </c>
      <c r="C22" s="17">
        <v>124046.49000000236</v>
      </c>
      <c r="D22" s="17">
        <v>63249.432500000745</v>
      </c>
      <c r="E22" s="17">
        <v>229499.0974999961</v>
      </c>
      <c r="F22" s="17">
        <v>70769.587499998699</v>
      </c>
      <c r="G22" s="40">
        <v>182443.47249999858</v>
      </c>
      <c r="H22" s="41">
        <v>760496.18999999808</v>
      </c>
      <c r="J22" s="11"/>
      <c r="K22" s="11"/>
      <c r="L22" s="11"/>
      <c r="M22" s="11"/>
      <c r="N22" s="11"/>
      <c r="O22" s="11"/>
      <c r="P22" s="11"/>
    </row>
    <row r="23" spans="1:16" x14ac:dyDescent="0.45">
      <c r="A23" s="5" t="s">
        <v>2</v>
      </c>
      <c r="B23" s="16">
        <v>18306.462499999776</v>
      </c>
      <c r="C23" s="17">
        <v>21760.397499999832</v>
      </c>
      <c r="D23" s="17">
        <v>11261.654999999995</v>
      </c>
      <c r="E23" s="17">
        <v>23622.729999999799</v>
      </c>
      <c r="F23" s="17">
        <v>3904.5824999999681</v>
      </c>
      <c r="G23" s="40">
        <v>25631.659999999862</v>
      </c>
      <c r="H23" s="41">
        <v>104487.48749999923</v>
      </c>
      <c r="J23" s="11"/>
      <c r="K23" s="11"/>
      <c r="L23" s="11"/>
      <c r="M23" s="11"/>
      <c r="N23" s="11"/>
      <c r="O23" s="11"/>
      <c r="P23" s="11"/>
    </row>
    <row r="24" spans="1:16" x14ac:dyDescent="0.45">
      <c r="A24" s="5" t="s">
        <v>3</v>
      </c>
      <c r="B24" s="16">
        <v>25160.177499999791</v>
      </c>
      <c r="C24" s="17">
        <v>14363.474999999768</v>
      </c>
      <c r="D24" s="17">
        <v>15268.562499999776</v>
      </c>
      <c r="E24" s="17">
        <v>34405.244999999377</v>
      </c>
      <c r="F24" s="17">
        <v>7790.3849999998383</v>
      </c>
      <c r="G24" s="40">
        <v>37610.789999999353</v>
      </c>
      <c r="H24" s="41">
        <v>134598.63499999791</v>
      </c>
      <c r="J24" s="11"/>
      <c r="K24" s="11"/>
      <c r="L24" s="11"/>
      <c r="M24" s="11"/>
      <c r="N24" s="11"/>
      <c r="O24" s="11"/>
      <c r="P24" s="11"/>
    </row>
    <row r="25" spans="1:16" x14ac:dyDescent="0.45">
      <c r="A25" s="5" t="s">
        <v>4</v>
      </c>
      <c r="B25" s="16">
        <v>61744.327500001535</v>
      </c>
      <c r="C25" s="17">
        <v>40177.615000001046</v>
      </c>
      <c r="D25" s="17">
        <v>26520.627500000672</v>
      </c>
      <c r="E25" s="17">
        <v>77278.04000000158</v>
      </c>
      <c r="F25" s="17">
        <v>17878.997500000456</v>
      </c>
      <c r="G25" s="40">
        <v>80411.337500001697</v>
      </c>
      <c r="H25" s="41">
        <v>304010.94500000699</v>
      </c>
      <c r="J25" s="11"/>
      <c r="K25" s="11"/>
      <c r="L25" s="11"/>
      <c r="M25" s="11"/>
      <c r="N25" s="11"/>
      <c r="O25" s="11"/>
      <c r="P25" s="11"/>
    </row>
    <row r="26" spans="1:16" x14ac:dyDescent="0.45">
      <c r="A26" s="5" t="s">
        <v>5</v>
      </c>
      <c r="B26" s="16">
        <v>14357.647499999881</v>
      </c>
      <c r="C26" s="17">
        <v>4838.1474999999655</v>
      </c>
      <c r="D26" s="17">
        <v>8774.7499999999254</v>
      </c>
      <c r="E26" s="17">
        <v>38063.967499999912</v>
      </c>
      <c r="F26" s="17">
        <v>5692.60249999999</v>
      </c>
      <c r="G26" s="40">
        <v>15920.749999999922</v>
      </c>
      <c r="H26" s="41">
        <v>87647.864999999583</v>
      </c>
      <c r="J26" s="11"/>
      <c r="K26" s="11"/>
      <c r="L26" s="11"/>
      <c r="M26" s="11"/>
      <c r="N26" s="11"/>
      <c r="O26" s="11"/>
      <c r="P26" s="11"/>
    </row>
    <row r="27" spans="1:16" x14ac:dyDescent="0.45">
      <c r="A27" s="5" t="s">
        <v>6</v>
      </c>
      <c r="B27" s="16">
        <v>53243.777499999407</v>
      </c>
      <c r="C27" s="17">
        <v>24456.169999999696</v>
      </c>
      <c r="D27" s="17">
        <v>26769.887499999633</v>
      </c>
      <c r="E27" s="17">
        <v>76915.694999999323</v>
      </c>
      <c r="F27" s="17">
        <v>17527.914999999859</v>
      </c>
      <c r="G27" s="40">
        <v>65803.817499999102</v>
      </c>
      <c r="H27" s="41">
        <v>264717.26249999704</v>
      </c>
      <c r="J27" s="11"/>
      <c r="K27" s="11"/>
      <c r="L27" s="11"/>
      <c r="M27" s="11"/>
      <c r="N27" s="11"/>
      <c r="O27" s="11"/>
      <c r="P27" s="11"/>
    </row>
    <row r="28" spans="1:16" x14ac:dyDescent="0.45">
      <c r="A28" s="5" t="s">
        <v>7</v>
      </c>
      <c r="B28" s="16">
        <v>41860.057500000497</v>
      </c>
      <c r="C28" s="17">
        <v>41442.002500000446</v>
      </c>
      <c r="D28" s="17">
        <v>22355.025000000296</v>
      </c>
      <c r="E28" s="17">
        <v>59664.667500000542</v>
      </c>
      <c r="F28" s="17">
        <v>12026.2050000001</v>
      </c>
      <c r="G28" s="40">
        <v>43422.820000000305</v>
      </c>
      <c r="H28" s="41">
        <v>220770.77750000221</v>
      </c>
      <c r="J28" s="11"/>
      <c r="K28" s="11"/>
      <c r="L28" s="11"/>
      <c r="M28" s="11"/>
      <c r="N28" s="11"/>
      <c r="O28" s="11"/>
      <c r="P28" s="11"/>
    </row>
    <row r="29" spans="1:16" x14ac:dyDescent="0.45">
      <c r="A29" s="5" t="s">
        <v>8</v>
      </c>
      <c r="B29" s="16">
        <v>15711.912500000164</v>
      </c>
      <c r="C29" s="17">
        <v>260224.39750000183</v>
      </c>
      <c r="D29" s="17">
        <v>138049.84750000102</v>
      </c>
      <c r="E29" s="17">
        <v>600802.89249999437</v>
      </c>
      <c r="F29" s="17">
        <v>266080.34999999881</v>
      </c>
      <c r="G29" s="40">
        <v>499735.64749999926</v>
      </c>
      <c r="H29" s="41">
        <v>1780605.0474999954</v>
      </c>
      <c r="J29" s="11"/>
      <c r="K29" s="11"/>
      <c r="L29" s="11"/>
      <c r="M29" s="11"/>
      <c r="N29" s="11"/>
      <c r="O29" s="11"/>
      <c r="P29" s="11"/>
    </row>
    <row r="30" spans="1:16" x14ac:dyDescent="0.45">
      <c r="A30" s="5" t="s">
        <v>9</v>
      </c>
      <c r="B30" s="16">
        <v>74104.212499999165</v>
      </c>
      <c r="C30" s="17">
        <v>21919.764999999647</v>
      </c>
      <c r="D30" s="17">
        <v>19518.854999999632</v>
      </c>
      <c r="E30" s="17">
        <v>58591.507499999505</v>
      </c>
      <c r="F30" s="17">
        <v>11807.864999999951</v>
      </c>
      <c r="G30" s="40">
        <v>54438.7074999998</v>
      </c>
      <c r="H30" s="41">
        <v>240380.91249999768</v>
      </c>
      <c r="J30" s="11"/>
      <c r="K30" s="11"/>
      <c r="L30" s="11"/>
      <c r="M30" s="11"/>
      <c r="N30" s="11"/>
      <c r="O30" s="11"/>
      <c r="P30" s="11"/>
    </row>
    <row r="31" spans="1:16" x14ac:dyDescent="0.45">
      <c r="A31" s="5" t="s">
        <v>10</v>
      </c>
      <c r="B31" s="16">
        <v>9443.2600000000293</v>
      </c>
      <c r="C31" s="17">
        <v>5992.2750000000251</v>
      </c>
      <c r="D31" s="17">
        <v>5538.4900000000189</v>
      </c>
      <c r="E31" s="17">
        <v>22680.407499999936</v>
      </c>
      <c r="F31" s="17">
        <v>4771.0325000000048</v>
      </c>
      <c r="G31" s="40">
        <v>22398.169999999936</v>
      </c>
      <c r="H31" s="41">
        <v>70823.634999999951</v>
      </c>
      <c r="J31" s="11"/>
      <c r="K31" s="11"/>
      <c r="L31" s="11"/>
      <c r="M31" s="11"/>
      <c r="N31" s="11"/>
      <c r="O31" s="11"/>
      <c r="P31" s="11"/>
    </row>
    <row r="32" spans="1:16" x14ac:dyDescent="0.45">
      <c r="A32" s="5" t="s">
        <v>11</v>
      </c>
      <c r="B32" s="16">
        <v>8627.922499999966</v>
      </c>
      <c r="C32" s="17">
        <v>11875.052499999952</v>
      </c>
      <c r="D32" s="17">
        <v>14441.569999999952</v>
      </c>
      <c r="E32" s="17">
        <v>63222.98000000001</v>
      </c>
      <c r="F32" s="17">
        <v>8818.0725000000384</v>
      </c>
      <c r="G32" s="40">
        <v>29493.677500000133</v>
      </c>
      <c r="H32" s="41">
        <v>136479.27500000005</v>
      </c>
      <c r="J32" s="11"/>
      <c r="K32" s="11"/>
      <c r="L32" s="11"/>
      <c r="M32" s="11"/>
      <c r="N32" s="11"/>
      <c r="O32" s="11"/>
      <c r="P32" s="11"/>
    </row>
    <row r="33" spans="1:16" ht="14.65" thickBot="1" x14ac:dyDescent="0.5">
      <c r="A33" s="6" t="s">
        <v>12</v>
      </c>
      <c r="B33" s="18">
        <v>42980.410000000025</v>
      </c>
      <c r="C33" s="19">
        <v>25342.572500000195</v>
      </c>
      <c r="D33" s="19">
        <v>27461.74500000017</v>
      </c>
      <c r="E33" s="19">
        <v>94029.177500001897</v>
      </c>
      <c r="F33" s="19">
        <v>24035.160000000447</v>
      </c>
      <c r="G33" s="42">
        <v>56540.962500000867</v>
      </c>
      <c r="H33" s="43">
        <v>270390.02750000363</v>
      </c>
      <c r="J33" s="11"/>
      <c r="K33" s="11"/>
      <c r="L33" s="11"/>
      <c r="M33" s="11"/>
      <c r="N33" s="11"/>
      <c r="O33" s="11"/>
      <c r="P33" s="11"/>
    </row>
    <row r="34" spans="1:16" ht="14.65" thickBot="1" x14ac:dyDescent="0.5">
      <c r="A34" s="9" t="s">
        <v>13</v>
      </c>
      <c r="B34" s="20">
        <v>513803.14250000427</v>
      </c>
      <c r="C34" s="21">
        <v>627142.05500000215</v>
      </c>
      <c r="D34" s="21">
        <v>397254.79750000191</v>
      </c>
      <c r="E34" s="21">
        <v>1433987.1025000159</v>
      </c>
      <c r="F34" s="21">
        <v>466106.2400000093</v>
      </c>
      <c r="G34" s="44">
        <v>1172170.9800000193</v>
      </c>
      <c r="H34" s="45">
        <v>4610464.317500053</v>
      </c>
      <c r="J34" s="11"/>
      <c r="K34" s="11"/>
      <c r="L34" s="11"/>
      <c r="M34" s="11"/>
      <c r="N34" s="11"/>
      <c r="O34" s="11"/>
      <c r="P34" s="11"/>
    </row>
  </sheetData>
  <mergeCells count="3">
    <mergeCell ref="A2:H2"/>
    <mergeCell ref="A19:H19"/>
    <mergeCell ref="A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AA087-0854-4432-BC5E-6E7AC2AE7DDE}">
  <dimension ref="A1:C18"/>
  <sheetViews>
    <sheetView tabSelected="1" workbookViewId="0">
      <selection activeCell="G4" sqref="G4"/>
    </sheetView>
  </sheetViews>
  <sheetFormatPr defaultRowHeight="14.25" x14ac:dyDescent="0.45"/>
  <cols>
    <col min="1" max="1" width="34.9296875" customWidth="1"/>
    <col min="2" max="3" width="15.265625" customWidth="1"/>
    <col min="5" max="5" width="10.06640625" bestFit="1" customWidth="1"/>
  </cols>
  <sheetData>
    <row r="1" spans="1:3" ht="34.5" customHeight="1" thickBot="1" x14ac:dyDescent="0.5">
      <c r="A1" s="67" t="s">
        <v>25</v>
      </c>
      <c r="B1" s="67"/>
      <c r="C1" s="67"/>
    </row>
    <row r="2" spans="1:3" ht="41.55" customHeight="1" thickBot="1" x14ac:dyDescent="0.5">
      <c r="A2" s="22" t="s">
        <v>21</v>
      </c>
      <c r="B2" s="27">
        <v>2008</v>
      </c>
      <c r="C2" s="28">
        <v>2020</v>
      </c>
    </row>
    <row r="3" spans="1:3" x14ac:dyDescent="0.45">
      <c r="A3" s="23" t="s">
        <v>8</v>
      </c>
      <c r="B3" s="29">
        <v>116716940000</v>
      </c>
      <c r="C3" s="30">
        <v>78176300000</v>
      </c>
    </row>
    <row r="4" spans="1:3" x14ac:dyDescent="0.45">
      <c r="A4" s="24" t="s">
        <v>10</v>
      </c>
      <c r="B4" s="31">
        <v>3513520000</v>
      </c>
      <c r="C4" s="32">
        <v>2327440000</v>
      </c>
    </row>
    <row r="5" spans="1:3" x14ac:dyDescent="0.45">
      <c r="A5" s="24" t="s">
        <v>11</v>
      </c>
      <c r="B5" s="31">
        <v>8183030000</v>
      </c>
      <c r="C5" s="32">
        <v>5449570000</v>
      </c>
    </row>
    <row r="6" spans="1:3" x14ac:dyDescent="0.45">
      <c r="A6" s="24" t="s">
        <v>12</v>
      </c>
      <c r="B6" s="31">
        <v>11807520000</v>
      </c>
      <c r="C6" s="32">
        <v>8186870000</v>
      </c>
    </row>
    <row r="7" spans="1:3" x14ac:dyDescent="0.45">
      <c r="A7" s="24" t="s">
        <v>20</v>
      </c>
      <c r="B7" s="31">
        <v>9450340000</v>
      </c>
      <c r="C7" s="32">
        <v>6494580000</v>
      </c>
    </row>
    <row r="8" spans="1:3" x14ac:dyDescent="0.45">
      <c r="A8" s="24" t="s">
        <v>1</v>
      </c>
      <c r="B8" s="31">
        <v>33304449999.999996</v>
      </c>
      <c r="C8" s="32">
        <v>22701500000</v>
      </c>
    </row>
    <row r="9" spans="1:3" x14ac:dyDescent="0.45">
      <c r="A9" s="24" t="s">
        <v>2</v>
      </c>
      <c r="B9" s="31">
        <v>4801570000</v>
      </c>
      <c r="C9" s="32">
        <v>3323230000</v>
      </c>
    </row>
    <row r="10" spans="1:3" x14ac:dyDescent="0.45">
      <c r="A10" s="24" t="s">
        <v>3</v>
      </c>
      <c r="B10" s="31">
        <v>5157900000</v>
      </c>
      <c r="C10" s="32">
        <v>3715500000</v>
      </c>
    </row>
    <row r="11" spans="1:3" x14ac:dyDescent="0.45">
      <c r="A11" s="24" t="s">
        <v>4</v>
      </c>
      <c r="B11" s="31">
        <v>12186270000</v>
      </c>
      <c r="C11" s="32">
        <v>8707540000</v>
      </c>
    </row>
    <row r="12" spans="1:3" x14ac:dyDescent="0.45">
      <c r="A12" s="24" t="s">
        <v>5</v>
      </c>
      <c r="B12" s="31">
        <v>4522180000</v>
      </c>
      <c r="C12" s="32">
        <v>2808960000</v>
      </c>
    </row>
    <row r="13" spans="1:3" x14ac:dyDescent="0.45">
      <c r="A13" s="24" t="s">
        <v>6</v>
      </c>
      <c r="B13" s="31">
        <v>11364730000</v>
      </c>
      <c r="C13" s="32">
        <v>7404630000</v>
      </c>
    </row>
    <row r="14" spans="1:3" x14ac:dyDescent="0.45">
      <c r="A14" s="24" t="s">
        <v>7</v>
      </c>
      <c r="B14" s="31">
        <v>10879470000</v>
      </c>
      <c r="C14" s="32">
        <v>8378129999.999999</v>
      </c>
    </row>
    <row r="15" spans="1:3" ht="14.65" thickBot="1" x14ac:dyDescent="0.5">
      <c r="A15" s="25" t="s">
        <v>9</v>
      </c>
      <c r="B15" s="33">
        <v>10102450000</v>
      </c>
      <c r="C15" s="34">
        <v>7652180000</v>
      </c>
    </row>
    <row r="16" spans="1:3" ht="14.65" thickBot="1" x14ac:dyDescent="0.5">
      <c r="A16" s="26" t="s">
        <v>13</v>
      </c>
      <c r="B16" s="35">
        <v>241990390000</v>
      </c>
      <c r="C16" s="36">
        <v>165326430000</v>
      </c>
    </row>
    <row r="18" spans="1:1" x14ac:dyDescent="0.45">
      <c r="A18" s="10"/>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AB356-2CC3-421B-969C-C6FC2740CB66}">
  <dimension ref="A1:H16"/>
  <sheetViews>
    <sheetView workbookViewId="0">
      <selection activeCell="C3" sqref="C3:C16"/>
    </sheetView>
  </sheetViews>
  <sheetFormatPr defaultRowHeight="14.25" x14ac:dyDescent="0.45"/>
  <cols>
    <col min="1" max="1" width="29.796875" customWidth="1"/>
    <col min="2" max="3" width="21.33203125" customWidth="1"/>
  </cols>
  <sheetData>
    <row r="1" spans="1:8" ht="45" customHeight="1" thickBot="1" x14ac:dyDescent="0.5">
      <c r="A1" s="67" t="s">
        <v>24</v>
      </c>
      <c r="B1" s="67"/>
      <c r="C1" s="67"/>
    </row>
    <row r="2" spans="1:8" ht="31.05" customHeight="1" thickBot="1" x14ac:dyDescent="0.5">
      <c r="A2" s="22" t="s">
        <v>21</v>
      </c>
      <c r="B2" s="27">
        <v>2008</v>
      </c>
      <c r="C2" s="28">
        <v>2020</v>
      </c>
    </row>
    <row r="3" spans="1:8" x14ac:dyDescent="0.45">
      <c r="A3" s="4" t="s">
        <v>8</v>
      </c>
      <c r="B3" s="29">
        <v>3990727</v>
      </c>
      <c r="C3" s="30">
        <v>3738901</v>
      </c>
    </row>
    <row r="4" spans="1:8" x14ac:dyDescent="0.45">
      <c r="A4" s="5" t="s">
        <v>10</v>
      </c>
      <c r="B4" s="31">
        <v>198675</v>
      </c>
      <c r="C4" s="32">
        <v>229516</v>
      </c>
    </row>
    <row r="5" spans="1:8" x14ac:dyDescent="0.45">
      <c r="A5" s="5" t="s">
        <v>11</v>
      </c>
      <c r="B5" s="31">
        <v>329525</v>
      </c>
      <c r="C5" s="32">
        <v>347512</v>
      </c>
      <c r="H5" s="37"/>
    </row>
    <row r="6" spans="1:8" x14ac:dyDescent="0.45">
      <c r="A6" s="5" t="s">
        <v>12</v>
      </c>
      <c r="B6" s="31">
        <v>613144</v>
      </c>
      <c r="C6" s="32">
        <v>636504</v>
      </c>
      <c r="H6" s="37"/>
    </row>
    <row r="7" spans="1:8" x14ac:dyDescent="0.45">
      <c r="A7" s="5" t="s">
        <v>20</v>
      </c>
      <c r="B7" s="31">
        <v>605411</v>
      </c>
      <c r="C7" s="32">
        <v>598613</v>
      </c>
    </row>
    <row r="8" spans="1:8" x14ac:dyDescent="0.45">
      <c r="A8" s="5" t="s">
        <v>1</v>
      </c>
      <c r="B8" s="31">
        <v>1905904</v>
      </c>
      <c r="C8" s="32">
        <v>1872102</v>
      </c>
    </row>
    <row r="9" spans="1:8" x14ac:dyDescent="0.45">
      <c r="A9" s="5" t="s">
        <v>2</v>
      </c>
      <c r="B9" s="31">
        <v>286696</v>
      </c>
      <c r="C9" s="32">
        <v>264670</v>
      </c>
    </row>
    <row r="10" spans="1:8" x14ac:dyDescent="0.45">
      <c r="A10" s="5" t="s">
        <v>3</v>
      </c>
      <c r="B10" s="31">
        <v>344410</v>
      </c>
      <c r="C10" s="32">
        <v>333265</v>
      </c>
    </row>
    <row r="11" spans="1:8" x14ac:dyDescent="0.45">
      <c r="A11" s="5" t="s">
        <v>4</v>
      </c>
      <c r="B11" s="31">
        <v>743919</v>
      </c>
      <c r="C11" s="32">
        <v>715115</v>
      </c>
    </row>
    <row r="12" spans="1:8" x14ac:dyDescent="0.45">
      <c r="A12" s="5" t="s">
        <v>5</v>
      </c>
      <c r="B12" s="31">
        <v>207508</v>
      </c>
      <c r="C12" s="32">
        <v>203149</v>
      </c>
    </row>
    <row r="13" spans="1:8" x14ac:dyDescent="0.45">
      <c r="A13" s="5" t="s">
        <v>6</v>
      </c>
      <c r="B13" s="31">
        <v>693549</v>
      </c>
      <c r="C13" s="32">
        <v>651065</v>
      </c>
    </row>
    <row r="14" spans="1:8" x14ac:dyDescent="0.45">
      <c r="A14" s="5" t="s">
        <v>7</v>
      </c>
      <c r="B14" s="31">
        <v>555577</v>
      </c>
      <c r="C14" s="32">
        <v>556002</v>
      </c>
    </row>
    <row r="15" spans="1:8" ht="14.65" thickBot="1" x14ac:dyDescent="0.5">
      <c r="A15" s="6" t="s">
        <v>9</v>
      </c>
      <c r="B15" s="33">
        <v>585892</v>
      </c>
      <c r="C15" s="34">
        <v>572151</v>
      </c>
    </row>
    <row r="16" spans="1:8" ht="14.65" thickBot="1" x14ac:dyDescent="0.5">
      <c r="A16" s="9" t="s">
        <v>13</v>
      </c>
      <c r="B16" s="35">
        <v>11060937</v>
      </c>
      <c r="C16" s="36">
        <v>10718565</v>
      </c>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5D7E-16FF-4ACE-9AA5-BB0EF4FD2203}">
  <dimension ref="A1:K33"/>
  <sheetViews>
    <sheetView workbookViewId="0">
      <selection activeCell="K32" sqref="K32"/>
    </sheetView>
  </sheetViews>
  <sheetFormatPr defaultRowHeight="14.25" x14ac:dyDescent="0.45"/>
  <cols>
    <col min="2" max="2" width="24.33203125" customWidth="1"/>
    <col min="3" max="3" width="11.19921875" customWidth="1"/>
  </cols>
  <sheetData>
    <row r="1" spans="1:3" x14ac:dyDescent="0.45">
      <c r="A1" s="68">
        <v>2020</v>
      </c>
      <c r="B1" s="5" t="s">
        <v>5</v>
      </c>
      <c r="C1" s="41">
        <v>72074.164999999921</v>
      </c>
    </row>
    <row r="2" spans="1:3" x14ac:dyDescent="0.45">
      <c r="A2" s="68"/>
      <c r="B2" s="5" t="s">
        <v>10</v>
      </c>
      <c r="C2" s="41">
        <v>72813.347499999843</v>
      </c>
    </row>
    <row r="3" spans="1:3" x14ac:dyDescent="0.45">
      <c r="A3" s="68"/>
      <c r="B3" s="5" t="s">
        <v>2</v>
      </c>
      <c r="C3" s="41">
        <v>87115.86499999986</v>
      </c>
    </row>
    <row r="4" spans="1:3" x14ac:dyDescent="0.45">
      <c r="A4" s="68"/>
      <c r="B4" s="5" t="s">
        <v>3</v>
      </c>
      <c r="C4" s="41">
        <v>108752.82999999999</v>
      </c>
    </row>
    <row r="5" spans="1:3" x14ac:dyDescent="0.45">
      <c r="A5" s="68"/>
      <c r="B5" s="5" t="s">
        <v>11</v>
      </c>
      <c r="C5" s="41">
        <v>117635.79250000039</v>
      </c>
    </row>
    <row r="6" spans="1:3" ht="14.65" thickBot="1" x14ac:dyDescent="0.5">
      <c r="A6" s="68"/>
      <c r="B6" s="5" t="s">
        <v>7</v>
      </c>
      <c r="C6" s="41">
        <v>188852.56249999712</v>
      </c>
    </row>
    <row r="7" spans="1:3" x14ac:dyDescent="0.45">
      <c r="A7" s="68"/>
      <c r="B7" s="4" t="s">
        <v>0</v>
      </c>
      <c r="C7" s="46">
        <v>203593.45749999763</v>
      </c>
    </row>
    <row r="8" spans="1:3" x14ac:dyDescent="0.45">
      <c r="A8" s="68"/>
      <c r="B8" s="5" t="s">
        <v>9</v>
      </c>
      <c r="C8" s="41">
        <v>213930.39249999716</v>
      </c>
    </row>
    <row r="9" spans="1:3" x14ac:dyDescent="0.45">
      <c r="A9" s="68"/>
      <c r="B9" s="5" t="s">
        <v>6</v>
      </c>
      <c r="C9" s="41">
        <v>216615.80249999874</v>
      </c>
    </row>
    <row r="10" spans="1:3" x14ac:dyDescent="0.45">
      <c r="A10" s="68"/>
      <c r="B10" s="5" t="s">
        <v>12</v>
      </c>
      <c r="C10" s="41">
        <v>231492.97499999838</v>
      </c>
    </row>
    <row r="11" spans="1:3" x14ac:dyDescent="0.45">
      <c r="A11" s="68"/>
      <c r="B11" s="5" t="s">
        <v>4</v>
      </c>
      <c r="C11" s="41">
        <v>252071.0899999988</v>
      </c>
    </row>
    <row r="12" spans="1:3" x14ac:dyDescent="0.45">
      <c r="A12" s="68"/>
      <c r="B12" s="5" t="s">
        <v>1</v>
      </c>
      <c r="C12" s="41">
        <v>638819.59750000597</v>
      </c>
    </row>
    <row r="13" spans="1:3" ht="14.65" thickBot="1" x14ac:dyDescent="0.5">
      <c r="A13" s="68"/>
      <c r="B13" s="6" t="s">
        <v>8</v>
      </c>
      <c r="C13" s="43">
        <v>1471711.1274999885</v>
      </c>
    </row>
    <row r="16" spans="1:3" x14ac:dyDescent="0.45">
      <c r="A16" s="68">
        <v>2008</v>
      </c>
      <c r="B16" s="5" t="s">
        <v>10</v>
      </c>
      <c r="C16" s="41">
        <v>70823.634999999951</v>
      </c>
    </row>
    <row r="17" spans="1:11" x14ac:dyDescent="0.45">
      <c r="A17" s="68"/>
      <c r="B17" s="5" t="s">
        <v>5</v>
      </c>
      <c r="C17" s="41">
        <v>87647.864999999583</v>
      </c>
    </row>
    <row r="18" spans="1:11" x14ac:dyDescent="0.45">
      <c r="A18" s="68"/>
      <c r="B18" s="5" t="s">
        <v>2</v>
      </c>
      <c r="C18" s="41">
        <v>104487.48749999923</v>
      </c>
    </row>
    <row r="19" spans="1:11" x14ac:dyDescent="0.45">
      <c r="A19" s="68"/>
      <c r="B19" s="5" t="s">
        <v>3</v>
      </c>
      <c r="C19" s="41">
        <v>134598.63499999791</v>
      </c>
    </row>
    <row r="20" spans="1:11" x14ac:dyDescent="0.45">
      <c r="A20" s="68"/>
      <c r="B20" s="5" t="s">
        <v>11</v>
      </c>
      <c r="C20" s="41">
        <v>136479.27500000005</v>
      </c>
    </row>
    <row r="21" spans="1:11" ht="14.65" thickBot="1" x14ac:dyDescent="0.5">
      <c r="A21" s="68"/>
      <c r="B21" s="5" t="s">
        <v>7</v>
      </c>
      <c r="C21" s="41">
        <v>220770.77750000221</v>
      </c>
    </row>
    <row r="22" spans="1:11" x14ac:dyDescent="0.45">
      <c r="A22" s="68"/>
      <c r="B22" s="4" t="s">
        <v>0</v>
      </c>
      <c r="C22" s="46">
        <v>235056.25749999497</v>
      </c>
    </row>
    <row r="23" spans="1:11" x14ac:dyDescent="0.45">
      <c r="A23" s="68"/>
      <c r="B23" s="5" t="s">
        <v>9</v>
      </c>
      <c r="C23" s="41">
        <v>240380.91249999768</v>
      </c>
    </row>
    <row r="24" spans="1:11" x14ac:dyDescent="0.45">
      <c r="A24" s="68"/>
      <c r="B24" s="5" t="s">
        <v>6</v>
      </c>
      <c r="C24" s="41">
        <v>264717.26249999704</v>
      </c>
    </row>
    <row r="25" spans="1:11" x14ac:dyDescent="0.45">
      <c r="A25" s="68"/>
      <c r="B25" s="5" t="s">
        <v>12</v>
      </c>
      <c r="C25" s="41">
        <v>270390.02750000363</v>
      </c>
    </row>
    <row r="26" spans="1:11" x14ac:dyDescent="0.45">
      <c r="A26" s="68"/>
      <c r="B26" s="5" t="s">
        <v>4</v>
      </c>
      <c r="C26" s="41">
        <v>304010.94500000699</v>
      </c>
    </row>
    <row r="27" spans="1:11" x14ac:dyDescent="0.45">
      <c r="A27" s="68"/>
      <c r="B27" s="5" t="s">
        <v>1</v>
      </c>
      <c r="C27" s="41">
        <v>760496.18999999808</v>
      </c>
    </row>
    <row r="28" spans="1:11" ht="14.65" thickBot="1" x14ac:dyDescent="0.5">
      <c r="A28" s="68"/>
      <c r="B28" s="6" t="s">
        <v>8</v>
      </c>
      <c r="C28" s="43">
        <v>1780605.0474999954</v>
      </c>
    </row>
    <row r="30" spans="1:11" ht="34.049999999999997" customHeight="1" x14ac:dyDescent="0.45">
      <c r="A30" s="69" t="s">
        <v>28</v>
      </c>
      <c r="B30" s="69"/>
      <c r="C30" s="69"/>
      <c r="D30" s="69"/>
      <c r="E30" s="69"/>
      <c r="F30" s="69"/>
      <c r="G30" s="69"/>
      <c r="H30" s="47"/>
      <c r="I30" s="47"/>
      <c r="J30" s="47"/>
      <c r="K30" s="47"/>
    </row>
    <row r="31" spans="1:11" ht="34.049999999999997" customHeight="1" x14ac:dyDescent="0.45">
      <c r="A31" s="69"/>
      <c r="B31" s="69"/>
      <c r="C31" s="69"/>
      <c r="D31" s="69"/>
      <c r="E31" s="69"/>
      <c r="F31" s="69"/>
      <c r="G31" s="69"/>
      <c r="H31" s="47"/>
      <c r="I31" s="47"/>
      <c r="J31" s="47"/>
      <c r="K31" s="47"/>
    </row>
    <row r="32" spans="1:11" ht="34.049999999999997" customHeight="1" x14ac:dyDescent="0.45">
      <c r="A32" s="69"/>
      <c r="B32" s="69"/>
      <c r="C32" s="69"/>
      <c r="D32" s="69"/>
      <c r="E32" s="69"/>
      <c r="F32" s="69"/>
      <c r="G32" s="69"/>
      <c r="H32" s="47"/>
      <c r="I32" s="47"/>
      <c r="J32" s="47"/>
      <c r="K32" s="47"/>
    </row>
    <row r="33" spans="1:11" ht="34.049999999999997" customHeight="1" x14ac:dyDescent="0.45">
      <c r="A33" s="47"/>
      <c r="B33" s="47"/>
      <c r="C33" s="47"/>
      <c r="D33" s="47"/>
      <c r="E33" s="47"/>
      <c r="F33" s="47"/>
      <c r="G33" s="47"/>
      <c r="H33" s="47"/>
      <c r="I33" s="47"/>
      <c r="J33" s="47"/>
      <c r="K33" s="47"/>
    </row>
  </sheetData>
  <sortState xmlns:xlrd2="http://schemas.microsoft.com/office/spreadsheetml/2017/richdata2" ref="B16:C28">
    <sortCondition ref="C15:C28"/>
  </sortState>
  <mergeCells count="3">
    <mergeCell ref="A1:A13"/>
    <mergeCell ref="A16:A28"/>
    <mergeCell ref="A30:G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2D75A-DA55-4BED-8449-37C92FB02ECA}">
  <dimension ref="A1:B42"/>
  <sheetViews>
    <sheetView topLeftCell="A25" workbookViewId="0">
      <selection activeCell="A22" sqref="A22:B24"/>
    </sheetView>
  </sheetViews>
  <sheetFormatPr defaultRowHeight="14.25" x14ac:dyDescent="0.45"/>
  <cols>
    <col min="1" max="1" width="23.59765625" customWidth="1"/>
    <col min="2" max="2" width="21.73046875" customWidth="1"/>
  </cols>
  <sheetData>
    <row r="1" spans="1:2" ht="14.65" thickBot="1" x14ac:dyDescent="0.5">
      <c r="A1" s="22" t="s">
        <v>21</v>
      </c>
      <c r="B1" s="28">
        <v>2020</v>
      </c>
    </row>
    <row r="2" spans="1:2" x14ac:dyDescent="0.45">
      <c r="A2" s="23" t="s">
        <v>8</v>
      </c>
      <c r="B2" s="30">
        <v>78176300000</v>
      </c>
    </row>
    <row r="3" spans="1:2" x14ac:dyDescent="0.45">
      <c r="A3" s="24" t="s">
        <v>10</v>
      </c>
      <c r="B3" s="32">
        <v>2327440000</v>
      </c>
    </row>
    <row r="4" spans="1:2" x14ac:dyDescent="0.45">
      <c r="A4" s="24" t="s">
        <v>11</v>
      </c>
      <c r="B4" s="32">
        <v>5449570000</v>
      </c>
    </row>
    <row r="5" spans="1:2" x14ac:dyDescent="0.45">
      <c r="A5" s="24" t="s">
        <v>12</v>
      </c>
      <c r="B5" s="32">
        <v>8186870000</v>
      </c>
    </row>
    <row r="6" spans="1:2" x14ac:dyDescent="0.45">
      <c r="A6" s="24" t="s">
        <v>20</v>
      </c>
      <c r="B6" s="32">
        <v>6494580000</v>
      </c>
    </row>
    <row r="7" spans="1:2" x14ac:dyDescent="0.45">
      <c r="A7" s="24" t="s">
        <v>1</v>
      </c>
      <c r="B7" s="32">
        <v>22701500000</v>
      </c>
    </row>
    <row r="8" spans="1:2" x14ac:dyDescent="0.45">
      <c r="A8" s="24" t="s">
        <v>2</v>
      </c>
      <c r="B8" s="32">
        <v>3323230000</v>
      </c>
    </row>
    <row r="9" spans="1:2" x14ac:dyDescent="0.45">
      <c r="A9" s="24" t="s">
        <v>3</v>
      </c>
      <c r="B9" s="32">
        <v>3715500000</v>
      </c>
    </row>
    <row r="10" spans="1:2" x14ac:dyDescent="0.45">
      <c r="A10" s="24" t="s">
        <v>4</v>
      </c>
      <c r="B10" s="32">
        <v>8707540000</v>
      </c>
    </row>
    <row r="11" spans="1:2" x14ac:dyDescent="0.45">
      <c r="A11" s="24" t="s">
        <v>5</v>
      </c>
      <c r="B11" s="32">
        <v>2808960000</v>
      </c>
    </row>
    <row r="12" spans="1:2" x14ac:dyDescent="0.45">
      <c r="A12" s="24" t="s">
        <v>6</v>
      </c>
      <c r="B12" s="32">
        <v>7404630000</v>
      </c>
    </row>
    <row r="13" spans="1:2" x14ac:dyDescent="0.45">
      <c r="A13" s="24" t="s">
        <v>7</v>
      </c>
      <c r="B13" s="32">
        <v>8378129999.999999</v>
      </c>
    </row>
    <row r="14" spans="1:2" ht="14.65" thickBot="1" x14ac:dyDescent="0.5">
      <c r="A14" s="25" t="s">
        <v>9</v>
      </c>
      <c r="B14" s="34">
        <v>7652180000</v>
      </c>
    </row>
    <row r="15" spans="1:2" ht="14.65" thickBot="1" x14ac:dyDescent="0.5">
      <c r="A15" s="26" t="s">
        <v>13</v>
      </c>
      <c r="B15" s="36">
        <v>165326430000</v>
      </c>
    </row>
    <row r="17" spans="1:2" x14ac:dyDescent="0.45">
      <c r="A17" s="70" t="s">
        <v>29</v>
      </c>
      <c r="B17" s="70"/>
    </row>
    <row r="18" spans="1:2" x14ac:dyDescent="0.45">
      <c r="A18" s="70"/>
      <c r="B18" s="70"/>
    </row>
    <row r="19" spans="1:2" x14ac:dyDescent="0.45">
      <c r="A19" s="70"/>
      <c r="B19" s="70"/>
    </row>
    <row r="20" spans="1:2" x14ac:dyDescent="0.45">
      <c r="A20" t="s">
        <v>30</v>
      </c>
      <c r="B20" s="49">
        <f>SUM(B2:B14)/13</f>
        <v>12717417692.307692</v>
      </c>
    </row>
    <row r="22" spans="1:2" x14ac:dyDescent="0.45">
      <c r="A22" s="70" t="s">
        <v>31</v>
      </c>
      <c r="B22" s="70"/>
    </row>
    <row r="23" spans="1:2" x14ac:dyDescent="0.45">
      <c r="A23" s="70"/>
      <c r="B23" s="70"/>
    </row>
    <row r="24" spans="1:2" ht="14.65" thickBot="1" x14ac:dyDescent="0.5">
      <c r="A24" s="70"/>
      <c r="B24" s="70"/>
    </row>
    <row r="25" spans="1:2" x14ac:dyDescent="0.45">
      <c r="A25" s="23" t="s">
        <v>8</v>
      </c>
      <c r="B25" s="30">
        <f>ABS(B2-B$20)</f>
        <v>65458882307.692307</v>
      </c>
    </row>
    <row r="26" spans="1:2" x14ac:dyDescent="0.45">
      <c r="A26" s="24" t="s">
        <v>10</v>
      </c>
      <c r="B26" s="30">
        <f t="shared" ref="B26:B37" si="0">ABS(B3-B$20)</f>
        <v>10389977692.307692</v>
      </c>
    </row>
    <row r="27" spans="1:2" x14ac:dyDescent="0.45">
      <c r="A27" s="24" t="s">
        <v>11</v>
      </c>
      <c r="B27" s="30">
        <f t="shared" si="0"/>
        <v>7267847692.3076916</v>
      </c>
    </row>
    <row r="28" spans="1:2" x14ac:dyDescent="0.45">
      <c r="A28" s="24" t="s">
        <v>12</v>
      </c>
      <c r="B28" s="30">
        <f t="shared" si="0"/>
        <v>4530547692.3076916</v>
      </c>
    </row>
    <row r="29" spans="1:2" x14ac:dyDescent="0.45">
      <c r="A29" s="24" t="s">
        <v>20</v>
      </c>
      <c r="B29" s="30">
        <f t="shared" si="0"/>
        <v>6222837692.3076916</v>
      </c>
    </row>
    <row r="30" spans="1:2" x14ac:dyDescent="0.45">
      <c r="A30" s="24" t="s">
        <v>1</v>
      </c>
      <c r="B30" s="30">
        <f t="shared" si="0"/>
        <v>9984082307.6923084</v>
      </c>
    </row>
    <row r="31" spans="1:2" x14ac:dyDescent="0.45">
      <c r="A31" s="24" t="s">
        <v>2</v>
      </c>
      <c r="B31" s="30">
        <f t="shared" si="0"/>
        <v>9394187692.3076916</v>
      </c>
    </row>
    <row r="32" spans="1:2" x14ac:dyDescent="0.45">
      <c r="A32" s="24" t="s">
        <v>3</v>
      </c>
      <c r="B32" s="30">
        <f t="shared" si="0"/>
        <v>9001917692.3076916</v>
      </c>
    </row>
    <row r="33" spans="1:2" x14ac:dyDescent="0.45">
      <c r="A33" s="24" t="s">
        <v>4</v>
      </c>
      <c r="B33" s="30">
        <f t="shared" si="0"/>
        <v>4009877692.3076916</v>
      </c>
    </row>
    <row r="34" spans="1:2" x14ac:dyDescent="0.45">
      <c r="A34" s="24" t="s">
        <v>5</v>
      </c>
      <c r="B34" s="30">
        <f t="shared" si="0"/>
        <v>9908457692.3076916</v>
      </c>
    </row>
    <row r="35" spans="1:2" x14ac:dyDescent="0.45">
      <c r="A35" s="24" t="s">
        <v>6</v>
      </c>
      <c r="B35" s="30">
        <f t="shared" si="0"/>
        <v>5312787692.3076916</v>
      </c>
    </row>
    <row r="36" spans="1:2" x14ac:dyDescent="0.45">
      <c r="A36" s="24" t="s">
        <v>7</v>
      </c>
      <c r="B36" s="30">
        <f t="shared" si="0"/>
        <v>4339287692.3076925</v>
      </c>
    </row>
    <row r="37" spans="1:2" ht="14.65" thickBot="1" x14ac:dyDescent="0.5">
      <c r="A37" s="25" t="s">
        <v>9</v>
      </c>
      <c r="B37" s="30">
        <f t="shared" si="0"/>
        <v>5065237692.3076916</v>
      </c>
    </row>
    <row r="39" spans="1:2" x14ac:dyDescent="0.45">
      <c r="A39" s="70" t="s">
        <v>54</v>
      </c>
      <c r="B39" s="70"/>
    </row>
    <row r="40" spans="1:2" x14ac:dyDescent="0.45">
      <c r="A40" s="70"/>
      <c r="B40" s="70"/>
    </row>
    <row r="41" spans="1:2" x14ac:dyDescent="0.45">
      <c r="A41" s="70"/>
      <c r="B41" s="70"/>
    </row>
    <row r="42" spans="1:2" x14ac:dyDescent="0.45">
      <c r="A42" s="59" t="s">
        <v>32</v>
      </c>
      <c r="B42" s="60">
        <f>(SUM(B25:B37))/13</f>
        <v>11606609940.8284</v>
      </c>
    </row>
  </sheetData>
  <mergeCells count="3">
    <mergeCell ref="A17:B19"/>
    <mergeCell ref="A22:B24"/>
    <mergeCell ref="A39:B41"/>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271B-A74D-43BD-8E84-864304AE35DA}">
  <dimension ref="A1:H60"/>
  <sheetViews>
    <sheetView topLeftCell="A43" workbookViewId="0">
      <selection activeCell="B58" sqref="B58"/>
    </sheetView>
  </sheetViews>
  <sheetFormatPr defaultRowHeight="14.25" x14ac:dyDescent="0.45"/>
  <cols>
    <col min="1" max="1" width="29.53125" customWidth="1"/>
  </cols>
  <sheetData>
    <row r="1" spans="1:8" ht="61.15" thickBot="1" x14ac:dyDescent="0.5">
      <c r="A1" s="22" t="s">
        <v>21</v>
      </c>
      <c r="B1" s="12" t="s">
        <v>14</v>
      </c>
      <c r="C1" s="12" t="s">
        <v>15</v>
      </c>
      <c r="D1" s="12" t="s">
        <v>16</v>
      </c>
      <c r="E1" s="12" t="s">
        <v>17</v>
      </c>
      <c r="F1" s="12" t="s">
        <v>18</v>
      </c>
      <c r="G1" s="13" t="s">
        <v>19</v>
      </c>
      <c r="H1" s="8" t="s">
        <v>27</v>
      </c>
    </row>
    <row r="2" spans="1:8" x14ac:dyDescent="0.45">
      <c r="A2" s="4" t="s">
        <v>0</v>
      </c>
      <c r="B2" s="14">
        <v>41820.617500000109</v>
      </c>
      <c r="C2" s="15">
        <v>25608.627499999955</v>
      </c>
      <c r="D2" s="15">
        <v>4458.3599999999988</v>
      </c>
      <c r="E2" s="15">
        <v>58714.1875</v>
      </c>
      <c r="F2" s="15">
        <v>12322.807499999999</v>
      </c>
      <c r="G2" s="38">
        <v>60668.85750000018</v>
      </c>
      <c r="H2" s="39">
        <v>203593.45749999763</v>
      </c>
    </row>
    <row r="3" spans="1:8" x14ac:dyDescent="0.45">
      <c r="A3" s="5" t="s">
        <v>1</v>
      </c>
      <c r="B3" s="16">
        <v>72247.467500000072</v>
      </c>
      <c r="C3" s="17">
        <v>89059.484999999942</v>
      </c>
      <c r="D3" s="17">
        <v>17582.422499999979</v>
      </c>
      <c r="E3" s="17">
        <v>217709.60999999876</v>
      </c>
      <c r="F3" s="17">
        <v>67190.484999999942</v>
      </c>
      <c r="G3" s="40">
        <v>175030.1274999998</v>
      </c>
      <c r="H3" s="41">
        <v>638819.59750000597</v>
      </c>
    </row>
    <row r="4" spans="1:8" x14ac:dyDescent="0.45">
      <c r="A4" s="5" t="s">
        <v>2</v>
      </c>
      <c r="B4" s="16">
        <v>16135.805000000022</v>
      </c>
      <c r="C4" s="17">
        <v>12765.990000000007</v>
      </c>
      <c r="D4" s="17">
        <v>5325.4599999999991</v>
      </c>
      <c r="E4" s="17">
        <v>21746.947499999998</v>
      </c>
      <c r="F4" s="17">
        <v>4902.4025000000029</v>
      </c>
      <c r="G4" s="40">
        <v>26239.259999999973</v>
      </c>
      <c r="H4" s="41">
        <v>87115.86499999986</v>
      </c>
    </row>
    <row r="5" spans="1:8" x14ac:dyDescent="0.45">
      <c r="A5" s="5" t="s">
        <v>3</v>
      </c>
      <c r="B5" s="16">
        <v>15040.489999999967</v>
      </c>
      <c r="C5" s="17">
        <v>8895.2500000000018</v>
      </c>
      <c r="D5" s="17">
        <v>5481.2724999999991</v>
      </c>
      <c r="E5" s="17">
        <v>34067.314999999995</v>
      </c>
      <c r="F5" s="17">
        <v>8610.782500000003</v>
      </c>
      <c r="G5" s="40">
        <v>36657.720000000067</v>
      </c>
      <c r="H5" s="41">
        <v>108752.82999999999</v>
      </c>
    </row>
    <row r="6" spans="1:8" x14ac:dyDescent="0.45">
      <c r="A6" s="5" t="s">
        <v>4</v>
      </c>
      <c r="B6" s="16">
        <v>48239.595000000008</v>
      </c>
      <c r="C6" s="17">
        <v>27408.224999999991</v>
      </c>
      <c r="D6" s="17">
        <v>9382.5050000000047</v>
      </c>
      <c r="E6" s="17">
        <v>73900.477500000008</v>
      </c>
      <c r="F6" s="17">
        <v>20420.414999999983</v>
      </c>
      <c r="G6" s="40">
        <v>72719.872500000056</v>
      </c>
      <c r="H6" s="41">
        <v>252071.0899999988</v>
      </c>
    </row>
    <row r="7" spans="1:8" x14ac:dyDescent="0.45">
      <c r="A7" s="5" t="s">
        <v>5</v>
      </c>
      <c r="B7" s="16">
        <v>7287.4475000000039</v>
      </c>
      <c r="C7" s="17">
        <v>3423.1475</v>
      </c>
      <c r="D7" s="17">
        <v>4683.9075000000012</v>
      </c>
      <c r="E7" s="17">
        <v>32656.942499999994</v>
      </c>
      <c r="F7" s="17">
        <v>7051.6749999999984</v>
      </c>
      <c r="G7" s="40">
        <v>16971.045000000006</v>
      </c>
      <c r="H7" s="41">
        <v>72074.164999999921</v>
      </c>
    </row>
    <row r="8" spans="1:8" x14ac:dyDescent="0.45">
      <c r="A8" s="5" t="s">
        <v>6</v>
      </c>
      <c r="B8" s="16">
        <v>52057.252500000228</v>
      </c>
      <c r="C8" s="17">
        <v>19557.867499999978</v>
      </c>
      <c r="D8" s="17">
        <v>11776.9275</v>
      </c>
      <c r="E8" s="17">
        <v>61660.485000000132</v>
      </c>
      <c r="F8" s="17">
        <v>13181.915000000001</v>
      </c>
      <c r="G8" s="40">
        <v>58381.35500000001</v>
      </c>
      <c r="H8" s="41">
        <v>216615.80249999874</v>
      </c>
    </row>
    <row r="9" spans="1:8" x14ac:dyDescent="0.45">
      <c r="A9" s="5" t="s">
        <v>7</v>
      </c>
      <c r="B9" s="16">
        <v>37643.390000000138</v>
      </c>
      <c r="C9" s="17">
        <v>37977.237500000032</v>
      </c>
      <c r="D9" s="17">
        <v>7064.6900000000023</v>
      </c>
      <c r="E9" s="17">
        <v>54847.020000000011</v>
      </c>
      <c r="F9" s="17">
        <v>9398.4674999999988</v>
      </c>
      <c r="G9" s="40">
        <v>41921.757500000072</v>
      </c>
      <c r="H9" s="41">
        <v>188852.56249999712</v>
      </c>
    </row>
    <row r="10" spans="1:8" x14ac:dyDescent="0.45">
      <c r="A10" s="5" t="s">
        <v>8</v>
      </c>
      <c r="B10" s="16">
        <v>11836.797499999993</v>
      </c>
      <c r="C10" s="17">
        <v>171438.22000000015</v>
      </c>
      <c r="D10" s="17">
        <v>41499.135000000009</v>
      </c>
      <c r="E10" s="17">
        <v>539108.64750000089</v>
      </c>
      <c r="F10" s="17">
        <v>251669.11000000034</v>
      </c>
      <c r="G10" s="40">
        <v>456159.21750000137</v>
      </c>
      <c r="H10" s="41">
        <v>1471711.1274999885</v>
      </c>
    </row>
    <row r="11" spans="1:8" x14ac:dyDescent="0.45">
      <c r="A11" s="5" t="s">
        <v>9</v>
      </c>
      <c r="B11" s="16">
        <v>52933.760000000017</v>
      </c>
      <c r="C11" s="17">
        <v>17949.367500000008</v>
      </c>
      <c r="D11" s="17">
        <v>8375.9175000000014</v>
      </c>
      <c r="E11" s="17">
        <v>67324.737500000105</v>
      </c>
      <c r="F11" s="17">
        <v>11887.184999999996</v>
      </c>
      <c r="G11" s="40">
        <v>55459.425000000017</v>
      </c>
      <c r="H11" s="41">
        <v>213930.39249999716</v>
      </c>
    </row>
    <row r="12" spans="1:8" x14ac:dyDescent="0.45">
      <c r="A12" s="5" t="s">
        <v>10</v>
      </c>
      <c r="B12" s="16">
        <v>9816.9350000000122</v>
      </c>
      <c r="C12" s="17">
        <v>4382.97</v>
      </c>
      <c r="D12" s="17">
        <v>2238.1425000000004</v>
      </c>
      <c r="E12" s="17">
        <v>24601.377499999973</v>
      </c>
      <c r="F12" s="17">
        <v>4553.7950000000019</v>
      </c>
      <c r="G12" s="40">
        <v>27220.127500000006</v>
      </c>
      <c r="H12" s="41">
        <v>72813.347499999843</v>
      </c>
    </row>
    <row r="13" spans="1:8" x14ac:dyDescent="0.45">
      <c r="A13" s="5" t="s">
        <v>11</v>
      </c>
      <c r="B13" s="16">
        <v>6391.6674999999987</v>
      </c>
      <c r="C13" s="17">
        <v>4923.4275000000007</v>
      </c>
      <c r="D13" s="17">
        <v>10150.675000000003</v>
      </c>
      <c r="E13" s="17">
        <v>57545.630000000012</v>
      </c>
      <c r="F13" s="17">
        <v>11435.770000000002</v>
      </c>
      <c r="G13" s="40">
        <v>27188.622500000023</v>
      </c>
      <c r="H13" s="41">
        <v>117635.79250000039</v>
      </c>
    </row>
    <row r="14" spans="1:8" ht="14.65" thickBot="1" x14ac:dyDescent="0.5">
      <c r="A14" s="6" t="s">
        <v>12</v>
      </c>
      <c r="B14" s="18">
        <v>40556.79000000003</v>
      </c>
      <c r="C14" s="19">
        <v>17299.059999999998</v>
      </c>
      <c r="D14" s="19">
        <v>12726.279999999988</v>
      </c>
      <c r="E14" s="19">
        <v>83554.580000000045</v>
      </c>
      <c r="F14" s="19">
        <v>19808.222499999971</v>
      </c>
      <c r="G14" s="42">
        <v>57548.04250000001</v>
      </c>
      <c r="H14" s="43">
        <v>231492.97499999838</v>
      </c>
    </row>
    <row r="15" spans="1:8" ht="14.65" thickBot="1" x14ac:dyDescent="0.5">
      <c r="A15" s="9" t="s">
        <v>13</v>
      </c>
      <c r="B15" s="20">
        <v>412008.01500000001</v>
      </c>
      <c r="C15" s="21">
        <v>440688.87500000076</v>
      </c>
      <c r="D15" s="21">
        <v>140745.69500000004</v>
      </c>
      <c r="E15" s="21">
        <v>1327437.9574999919</v>
      </c>
      <c r="F15" s="21">
        <v>442433.03250000061</v>
      </c>
      <c r="G15" s="44">
        <v>1112165.4299999981</v>
      </c>
      <c r="H15" s="45">
        <v>3875479.0050001582</v>
      </c>
    </row>
    <row r="16" spans="1:8" ht="5.65" customHeight="1" x14ac:dyDescent="0.45"/>
    <row r="17" spans="1:8" ht="27.5" customHeight="1" thickBot="1" x14ac:dyDescent="0.5">
      <c r="A17" s="70" t="s">
        <v>55</v>
      </c>
      <c r="B17" s="70"/>
      <c r="C17" s="70"/>
      <c r="D17" s="70"/>
      <c r="E17" s="70"/>
      <c r="F17" s="70"/>
      <c r="G17" s="70"/>
      <c r="H17" s="70"/>
    </row>
    <row r="18" spans="1:8" x14ac:dyDescent="0.45">
      <c r="A18" s="4" t="s">
        <v>0</v>
      </c>
      <c r="B18">
        <f>B2/$H2</f>
        <v>0.2054123841381327</v>
      </c>
      <c r="C18">
        <f t="shared" ref="C18:G18" si="0">C2/$H2</f>
        <v>0.12578315538454987</v>
      </c>
      <c r="D18">
        <f t="shared" si="0"/>
        <v>2.1898346119496745E-2</v>
      </c>
      <c r="E18">
        <f t="shared" si="0"/>
        <v>0.28838936290475192</v>
      </c>
      <c r="F18">
        <f t="shared" si="0"/>
        <v>6.0526539758774624E-2</v>
      </c>
      <c r="G18">
        <f t="shared" si="0"/>
        <v>0.29799021169430695</v>
      </c>
    </row>
    <row r="19" spans="1:8" x14ac:dyDescent="0.45">
      <c r="A19" s="5" t="s">
        <v>1</v>
      </c>
      <c r="B19">
        <f t="shared" ref="B19:G19" si="1">B3/$H3</f>
        <v>0.11309525847788256</v>
      </c>
      <c r="C19">
        <f t="shared" si="1"/>
        <v>0.13941257492495621</v>
      </c>
      <c r="D19">
        <f t="shared" si="1"/>
        <v>2.7523298547521179E-2</v>
      </c>
      <c r="E19">
        <f t="shared" si="1"/>
        <v>0.34079982964204025</v>
      </c>
      <c r="F19">
        <f t="shared" si="1"/>
        <v>0.1051791229682795</v>
      </c>
      <c r="G19">
        <f t="shared" si="1"/>
        <v>0.27398991543930862</v>
      </c>
    </row>
    <row r="20" spans="1:8" x14ac:dyDescent="0.45">
      <c r="A20" s="5" t="s">
        <v>2</v>
      </c>
      <c r="B20">
        <f t="shared" ref="B20:G20" si="2">B4/$H4</f>
        <v>0.18522234727279638</v>
      </c>
      <c r="C20">
        <f t="shared" si="2"/>
        <v>0.14654035748827182</v>
      </c>
      <c r="D20">
        <f t="shared" si="2"/>
        <v>6.1130771071377273E-2</v>
      </c>
      <c r="E20">
        <f t="shared" si="2"/>
        <v>0.24963245787664548</v>
      </c>
      <c r="F20">
        <f t="shared" si="2"/>
        <v>5.6274508667279038E-2</v>
      </c>
      <c r="G20">
        <f t="shared" si="2"/>
        <v>0.30119955762363165</v>
      </c>
    </row>
    <row r="21" spans="1:8" x14ac:dyDescent="0.45">
      <c r="A21" s="5" t="s">
        <v>3</v>
      </c>
      <c r="B21">
        <f t="shared" ref="B21:G21" si="3">B5/$H5</f>
        <v>0.13829975734884295</v>
      </c>
      <c r="C21">
        <f t="shared" si="3"/>
        <v>8.1793273793426824E-2</v>
      </c>
      <c r="D21">
        <f t="shared" si="3"/>
        <v>5.0401194157430197E-2</v>
      </c>
      <c r="E21">
        <f t="shared" si="3"/>
        <v>0.31325451484802741</v>
      </c>
      <c r="F21">
        <f t="shared" si="3"/>
        <v>7.9177548758961061E-2</v>
      </c>
      <c r="G21">
        <f t="shared" si="3"/>
        <v>0.33707371109331197</v>
      </c>
    </row>
    <row r="22" spans="1:8" x14ac:dyDescent="0.45">
      <c r="A22" s="5" t="s">
        <v>4</v>
      </c>
      <c r="B22">
        <f t="shared" ref="B22:G22" si="4">B6/$H6</f>
        <v>0.19137297736126835</v>
      </c>
      <c r="C22">
        <f t="shared" si="4"/>
        <v>0.1087321239417028</v>
      </c>
      <c r="D22">
        <f t="shared" si="4"/>
        <v>3.7221662349300147E-2</v>
      </c>
      <c r="E22">
        <f t="shared" si="4"/>
        <v>0.29317315801665456</v>
      </c>
      <c r="F22">
        <f t="shared" si="4"/>
        <v>8.1010539526766359E-2</v>
      </c>
      <c r="G22">
        <f t="shared" si="4"/>
        <v>0.28848953880431272</v>
      </c>
    </row>
    <row r="23" spans="1:8" x14ac:dyDescent="0.45">
      <c r="A23" s="5" t="s">
        <v>5</v>
      </c>
      <c r="B23">
        <f t="shared" ref="B23:G23" si="5">B7/$H7</f>
        <v>0.10111039787973973</v>
      </c>
      <c r="C23">
        <f t="shared" si="5"/>
        <v>4.7494792343414645E-2</v>
      </c>
      <c r="D23">
        <f t="shared" si="5"/>
        <v>6.4987329371072239E-2</v>
      </c>
      <c r="E23">
        <f t="shared" si="5"/>
        <v>0.45310191939095001</v>
      </c>
      <c r="F23">
        <f t="shared" si="5"/>
        <v>9.7839149437249889E-2</v>
      </c>
      <c r="G23">
        <f t="shared" si="5"/>
        <v>0.23546641157757464</v>
      </c>
    </row>
    <row r="24" spans="1:8" x14ac:dyDescent="0.45">
      <c r="A24" s="5" t="s">
        <v>6</v>
      </c>
      <c r="B24">
        <f t="shared" ref="B24:G24" si="6">B8/$H8</f>
        <v>0.24032065943111666</v>
      </c>
      <c r="C24">
        <f t="shared" si="6"/>
        <v>9.0288276636696863E-2</v>
      </c>
      <c r="D24">
        <f t="shared" si="6"/>
        <v>5.4367813262377607E-2</v>
      </c>
      <c r="E24">
        <f t="shared" si="6"/>
        <v>0.28465367848682455</v>
      </c>
      <c r="F24">
        <f t="shared" si="6"/>
        <v>6.0853893611940324E-2</v>
      </c>
      <c r="G24">
        <f t="shared" si="6"/>
        <v>0.26951567857105141</v>
      </c>
    </row>
    <row r="25" spans="1:8" x14ac:dyDescent="0.45">
      <c r="A25" s="5" t="s">
        <v>7</v>
      </c>
      <c r="B25">
        <f t="shared" ref="B25:G25" si="7">B9/$H9</f>
        <v>0.19932686907544986</v>
      </c>
      <c r="C25">
        <f t="shared" si="7"/>
        <v>0.20109463698699143</v>
      </c>
      <c r="D25">
        <f t="shared" si="7"/>
        <v>3.7408494258583919E-2</v>
      </c>
      <c r="E25">
        <f t="shared" si="7"/>
        <v>0.29042242940177659</v>
      </c>
      <c r="F25">
        <f t="shared" si="7"/>
        <v>4.9766163485338688E-2</v>
      </c>
      <c r="G25">
        <f t="shared" si="7"/>
        <v>0.22198140679187614</v>
      </c>
    </row>
    <row r="26" spans="1:8" x14ac:dyDescent="0.45">
      <c r="A26" s="5" t="s">
        <v>8</v>
      </c>
      <c r="B26">
        <f t="shared" ref="B26:G26" si="8">B10/$H10</f>
        <v>8.0428810238781633E-3</v>
      </c>
      <c r="C26">
        <f t="shared" si="8"/>
        <v>0.11648904244627414</v>
      </c>
      <c r="D26">
        <f t="shared" si="8"/>
        <v>2.8197880837182384E-2</v>
      </c>
      <c r="E26">
        <f t="shared" si="8"/>
        <v>0.36631417499423991</v>
      </c>
      <c r="F26">
        <f t="shared" si="8"/>
        <v>0.17100442151817752</v>
      </c>
      <c r="G26">
        <f t="shared" si="8"/>
        <v>0.30995159918025755</v>
      </c>
    </row>
    <row r="27" spans="1:8" x14ac:dyDescent="0.45">
      <c r="A27" s="5" t="s">
        <v>9</v>
      </c>
      <c r="B27">
        <f t="shared" ref="B27:G27" si="9">B11/$H11</f>
        <v>0.24743450138811257</v>
      </c>
      <c r="C27">
        <f t="shared" si="9"/>
        <v>8.3902840032419643E-2</v>
      </c>
      <c r="D27">
        <f t="shared" si="9"/>
        <v>3.9152536496188182E-2</v>
      </c>
      <c r="E27">
        <f t="shared" si="9"/>
        <v>0.3147039404417537</v>
      </c>
      <c r="F27">
        <f t="shared" si="9"/>
        <v>5.5565667229821744E-2</v>
      </c>
      <c r="G27">
        <f t="shared" si="9"/>
        <v>0.25924051441171808</v>
      </c>
    </row>
    <row r="28" spans="1:8" x14ac:dyDescent="0.45">
      <c r="A28" s="5" t="s">
        <v>10</v>
      </c>
      <c r="B28">
        <f t="shared" ref="B28:G28" si="10">B12/$H12</f>
        <v>0.13482328909545099</v>
      </c>
      <c r="C28">
        <f t="shared" si="10"/>
        <v>6.0194595503249036E-2</v>
      </c>
      <c r="D28">
        <f t="shared" si="10"/>
        <v>3.0738079992820071E-2</v>
      </c>
      <c r="E28">
        <f t="shared" si="10"/>
        <v>0.33786906308627035</v>
      </c>
      <c r="F28">
        <f t="shared" si="10"/>
        <v>6.2540662616836995E-2</v>
      </c>
      <c r="G28">
        <f t="shared" si="10"/>
        <v>0.37383430970537462</v>
      </c>
    </row>
    <row r="29" spans="1:8" x14ac:dyDescent="0.45">
      <c r="A29" s="5" t="s">
        <v>11</v>
      </c>
      <c r="B29">
        <f t="shared" ref="B29:G29" si="11">B13/$H13</f>
        <v>5.4334377013696554E-2</v>
      </c>
      <c r="C29">
        <f t="shared" si="11"/>
        <v>4.1853141763804454E-2</v>
      </c>
      <c r="D29">
        <f t="shared" si="11"/>
        <v>8.6289000858305681E-2</v>
      </c>
      <c r="E29">
        <f t="shared" si="11"/>
        <v>0.48918470116142432</v>
      </c>
      <c r="F29">
        <f t="shared" si="11"/>
        <v>9.7213354515378173E-2</v>
      </c>
      <c r="G29">
        <f t="shared" si="11"/>
        <v>0.23112542468738784</v>
      </c>
    </row>
    <row r="30" spans="1:8" ht="14.65" thickBot="1" x14ac:dyDescent="0.5">
      <c r="A30" s="6" t="s">
        <v>12</v>
      </c>
      <c r="B30">
        <f t="shared" ref="B30:G30" si="12">B14/$H14</f>
        <v>0.17519663393673313</v>
      </c>
      <c r="C30">
        <f t="shared" si="12"/>
        <v>7.4728228793984441E-2</v>
      </c>
      <c r="D30">
        <f t="shared" si="12"/>
        <v>5.4974799991231171E-2</v>
      </c>
      <c r="E30">
        <f t="shared" si="12"/>
        <v>0.36093786431316383</v>
      </c>
      <c r="F30">
        <f t="shared" si="12"/>
        <v>8.5567272613780651E-2</v>
      </c>
      <c r="G30">
        <f t="shared" si="12"/>
        <v>0.24859520035111396</v>
      </c>
    </row>
    <row r="31" spans="1:8" ht="10.5" customHeight="1" x14ac:dyDescent="0.45"/>
    <row r="32" spans="1:8" ht="19.5" customHeight="1" thickBot="1" x14ac:dyDescent="0.5">
      <c r="A32" s="70" t="s">
        <v>36</v>
      </c>
      <c r="B32" s="70"/>
      <c r="C32" s="70"/>
      <c r="D32" s="70"/>
      <c r="E32" s="70"/>
      <c r="F32" s="70"/>
      <c r="G32" s="70"/>
      <c r="H32" s="70"/>
    </row>
    <row r="33" spans="1:8" x14ac:dyDescent="0.45">
      <c r="A33" s="4" t="s">
        <v>0</v>
      </c>
      <c r="B33">
        <f>B18^2</f>
        <v>4.2194247557311791E-2</v>
      </c>
      <c r="C33">
        <f t="shared" ref="C33:G33" si="13">C18^2</f>
        <v>1.5821402178493819E-2</v>
      </c>
      <c r="D33">
        <f t="shared" si="13"/>
        <v>4.7953756276927816E-4</v>
      </c>
      <c r="E33">
        <f t="shared" si="13"/>
        <v>8.3168424636608701E-2</v>
      </c>
      <c r="F33">
        <f t="shared" si="13"/>
        <v>3.6634620151705251E-3</v>
      </c>
      <c r="G33">
        <f t="shared" si="13"/>
        <v>8.8798166265617873E-2</v>
      </c>
    </row>
    <row r="34" spans="1:8" x14ac:dyDescent="0.45">
      <c r="A34" s="5" t="s">
        <v>1</v>
      </c>
      <c r="B34">
        <f t="shared" ref="B34:G34" si="14">B19^2</f>
        <v>1.2790537490179067E-2</v>
      </c>
      <c r="C34">
        <f t="shared" si="14"/>
        <v>1.9435866047206526E-2</v>
      </c>
      <c r="D34">
        <f t="shared" si="14"/>
        <v>7.5753196293598148E-4</v>
      </c>
      <c r="E34">
        <f t="shared" si="14"/>
        <v>0.11614452388404366</v>
      </c>
      <c r="F34">
        <f t="shared" si="14"/>
        <v>1.1062647908376459E-2</v>
      </c>
      <c r="G34">
        <f t="shared" si="14"/>
        <v>7.5070473762439485E-2</v>
      </c>
    </row>
    <row r="35" spans="1:8" x14ac:dyDescent="0.45">
      <c r="A35" s="5" t="s">
        <v>2</v>
      </c>
      <c r="B35">
        <f t="shared" ref="B35:G35" si="15">B20^2</f>
        <v>3.430731792924438E-2</v>
      </c>
      <c r="C35">
        <f t="shared" si="15"/>
        <v>2.1474076372790505E-2</v>
      </c>
      <c r="D35">
        <f t="shared" si="15"/>
        <v>3.7369711717811366E-3</v>
      </c>
      <c r="E35">
        <f t="shared" si="15"/>
        <v>6.2316364025535177E-2</v>
      </c>
      <c r="F35">
        <f t="shared" si="15"/>
        <v>3.1668203257436637E-3</v>
      </c>
      <c r="G35">
        <f t="shared" si="15"/>
        <v>9.0721173512671408E-2</v>
      </c>
    </row>
    <row r="36" spans="1:8" x14ac:dyDescent="0.45">
      <c r="A36" s="5" t="s">
        <v>3</v>
      </c>
      <c r="B36">
        <f t="shared" ref="B36:G36" si="16">B21^2</f>
        <v>1.9126822882748841E-2</v>
      </c>
      <c r="C36">
        <f t="shared" si="16"/>
        <v>6.6901396378464834E-3</v>
      </c>
      <c r="D36">
        <f t="shared" si="16"/>
        <v>2.5402803724949756E-3</v>
      </c>
      <c r="E36">
        <f t="shared" si="16"/>
        <v>9.812839107267303E-2</v>
      </c>
      <c r="F36">
        <f t="shared" si="16"/>
        <v>6.2690842274776559E-3</v>
      </c>
      <c r="G36">
        <f t="shared" si="16"/>
        <v>0.11361868671021755</v>
      </c>
    </row>
    <row r="37" spans="1:8" x14ac:dyDescent="0.45">
      <c r="A37" s="5" t="s">
        <v>4</v>
      </c>
      <c r="B37">
        <f t="shared" ref="B37:G37" si="17">B22^2</f>
        <v>3.6623616464116528E-2</v>
      </c>
      <c r="C37">
        <f t="shared" si="17"/>
        <v>1.1822674776873819E-2</v>
      </c>
      <c r="D37">
        <f t="shared" si="17"/>
        <v>1.3854521480453081E-3</v>
      </c>
      <c r="E37">
        <f t="shared" si="17"/>
        <v>8.5950500581458297E-2</v>
      </c>
      <c r="F37">
        <f t="shared" si="17"/>
        <v>6.562707514417775E-3</v>
      </c>
      <c r="G37">
        <f t="shared" si="17"/>
        <v>8.3226213999525053E-2</v>
      </c>
    </row>
    <row r="38" spans="1:8" x14ac:dyDescent="0.45">
      <c r="A38" s="5" t="s">
        <v>5</v>
      </c>
      <c r="B38">
        <f t="shared" ref="B38:G38" si="18">B23^2</f>
        <v>1.0223312559399277E-2</v>
      </c>
      <c r="C38">
        <f t="shared" si="18"/>
        <v>2.2557552997440784E-3</v>
      </c>
      <c r="D38">
        <f t="shared" si="18"/>
        <v>4.2233529787842287E-3</v>
      </c>
      <c r="E38">
        <f t="shared" si="18"/>
        <v>0.20530134935576297</v>
      </c>
      <c r="F38">
        <f t="shared" si="18"/>
        <v>9.5724991626045149E-3</v>
      </c>
      <c r="G38">
        <f t="shared" si="18"/>
        <v>5.5444430981219775E-2</v>
      </c>
    </row>
    <row r="39" spans="1:8" x14ac:dyDescent="0.45">
      <c r="A39" s="5" t="s">
        <v>6</v>
      </c>
      <c r="B39">
        <f t="shared" ref="B39:G39" si="19">B24^2</f>
        <v>5.7754019349406764E-2</v>
      </c>
      <c r="C39">
        <f t="shared" si="19"/>
        <v>8.1519728980247001E-3</v>
      </c>
      <c r="D39">
        <f t="shared" si="19"/>
        <v>2.9558591189327624E-3</v>
      </c>
      <c r="E39">
        <f t="shared" si="19"/>
        <v>8.1027716676080483E-2</v>
      </c>
      <c r="F39">
        <f t="shared" si="19"/>
        <v>3.7031963677333513E-3</v>
      </c>
      <c r="G39">
        <f t="shared" si="19"/>
        <v>7.26387009956143E-2</v>
      </c>
    </row>
    <row r="40" spans="1:8" x14ac:dyDescent="0.45">
      <c r="A40" s="5" t="s">
        <v>7</v>
      </c>
      <c r="B40">
        <f t="shared" ref="B40:G40" si="20">B25^2</f>
        <v>3.973120073542153E-2</v>
      </c>
      <c r="C40">
        <f t="shared" si="20"/>
        <v>4.0439053024929859E-2</v>
      </c>
      <c r="D40">
        <f t="shared" si="20"/>
        <v>1.3993954426945059E-3</v>
      </c>
      <c r="E40">
        <f t="shared" si="20"/>
        <v>8.4345187499629909E-2</v>
      </c>
      <c r="F40">
        <f t="shared" si="20"/>
        <v>2.4766710280494579E-3</v>
      </c>
      <c r="G40">
        <f t="shared" si="20"/>
        <v>4.9275744961300397E-2</v>
      </c>
    </row>
    <row r="41" spans="1:8" x14ac:dyDescent="0.45">
      <c r="A41" s="5" t="s">
        <v>8</v>
      </c>
      <c r="B41">
        <f t="shared" ref="B41:G41" si="21">B26^2</f>
        <v>6.4687935164259452E-5</v>
      </c>
      <c r="C41">
        <f t="shared" si="21"/>
        <v>1.3569697010049859E-2</v>
      </c>
      <c r="D41">
        <f t="shared" si="21"/>
        <v>7.9512048370793749E-4</v>
      </c>
      <c r="E41">
        <f t="shared" si="21"/>
        <v>0.1341860748017106</v>
      </c>
      <c r="F41">
        <f t="shared" si="21"/>
        <v>2.9242512178766535E-2</v>
      </c>
      <c r="G41">
        <f t="shared" si="21"/>
        <v>9.6069993834399028E-2</v>
      </c>
    </row>
    <row r="42" spans="1:8" x14ac:dyDescent="0.45">
      <c r="A42" s="5" t="s">
        <v>9</v>
      </c>
      <c r="B42">
        <f t="shared" ref="B42:G42" si="22">B27^2</f>
        <v>6.1223832477183882E-2</v>
      </c>
      <c r="C42">
        <f t="shared" si="22"/>
        <v>7.0396865655058E-3</v>
      </c>
      <c r="D42">
        <f t="shared" si="22"/>
        <v>1.5329211140853475E-3</v>
      </c>
      <c r="E42">
        <f t="shared" si="22"/>
        <v>9.9038570129566864E-2</v>
      </c>
      <c r="F42">
        <f t="shared" si="22"/>
        <v>3.087543374695286E-3</v>
      </c>
      <c r="G42">
        <f t="shared" si="22"/>
        <v>6.7205644312452212E-2</v>
      </c>
    </row>
    <row r="43" spans="1:8" x14ac:dyDescent="0.45">
      <c r="A43" s="5" t="s">
        <v>10</v>
      </c>
      <c r="B43">
        <f t="shared" ref="B43:G43" si="23">B28^2</f>
        <v>1.8177319282515553E-2</v>
      </c>
      <c r="C43">
        <f t="shared" si="23"/>
        <v>3.623389327799769E-3</v>
      </c>
      <c r="D43">
        <f t="shared" si="23"/>
        <v>9.4482956164500557E-4</v>
      </c>
      <c r="E43">
        <f t="shared" si="23"/>
        <v>0.11415550379079413</v>
      </c>
      <c r="F43">
        <f t="shared" si="23"/>
        <v>3.9113344805530321E-3</v>
      </c>
      <c r="G43">
        <f t="shared" si="23"/>
        <v>0.13975209111289394</v>
      </c>
    </row>
    <row r="44" spans="1:8" x14ac:dyDescent="0.45">
      <c r="A44" s="5" t="s">
        <v>11</v>
      </c>
      <c r="B44">
        <f t="shared" ref="B44:G44" si="24">B29^2</f>
        <v>2.9522245254665165E-3</v>
      </c>
      <c r="C44">
        <f t="shared" si="24"/>
        <v>1.7516854755011127E-3</v>
      </c>
      <c r="D44">
        <f t="shared" si="24"/>
        <v>7.4457916691246786E-3</v>
      </c>
      <c r="E44">
        <f t="shared" si="24"/>
        <v>0.23930167185039203</v>
      </c>
      <c r="F44">
        <f t="shared" si="24"/>
        <v>9.4504362961325972E-3</v>
      </c>
      <c r="G44">
        <f t="shared" si="24"/>
        <v>5.3418961936925385E-2</v>
      </c>
    </row>
    <row r="45" spans="1:8" ht="14.65" thickBot="1" x14ac:dyDescent="0.5">
      <c r="A45" s="6" t="s">
        <v>12</v>
      </c>
      <c r="B45">
        <f t="shared" ref="B45:G45" si="25">B30^2</f>
        <v>3.0693860542761669E-2</v>
      </c>
      <c r="C45">
        <f t="shared" si="25"/>
        <v>5.5843081786860855E-3</v>
      </c>
      <c r="D45">
        <f t="shared" si="25"/>
        <v>3.0222286340758709E-3</v>
      </c>
      <c r="E45">
        <f t="shared" si="25"/>
        <v>0.13027614189494785</v>
      </c>
      <c r="F45">
        <f t="shared" si="25"/>
        <v>7.3217581425610561E-3</v>
      </c>
      <c r="G45">
        <f t="shared" si="25"/>
        <v>6.1799573637610489E-2</v>
      </c>
    </row>
    <row r="47" spans="1:8" ht="31.5" customHeight="1" thickBot="1" x14ac:dyDescent="0.5">
      <c r="A47" s="70" t="s">
        <v>37</v>
      </c>
      <c r="B47" s="70"/>
      <c r="C47" s="70"/>
      <c r="D47" s="70"/>
      <c r="E47" s="70"/>
      <c r="F47" s="70"/>
      <c r="G47" s="70"/>
      <c r="H47" s="70"/>
    </row>
    <row r="48" spans="1:8" x14ac:dyDescent="0.45">
      <c r="A48" s="23" t="s">
        <v>0</v>
      </c>
      <c r="B48" s="61">
        <f>SUM(B33:G33)</f>
        <v>0.234125240215972</v>
      </c>
    </row>
    <row r="49" spans="1:2" x14ac:dyDescent="0.45">
      <c r="A49" s="24" t="s">
        <v>1</v>
      </c>
      <c r="B49" s="61">
        <f t="shared" ref="B49:B60" si="26">SUM(B34:G34)</f>
        <v>0.23526158105518119</v>
      </c>
    </row>
    <row r="50" spans="1:2" x14ac:dyDescent="0.45">
      <c r="A50" s="24" t="s">
        <v>2</v>
      </c>
      <c r="B50" s="61">
        <f t="shared" si="26"/>
        <v>0.21572272333776626</v>
      </c>
    </row>
    <row r="51" spans="1:2" x14ac:dyDescent="0.45">
      <c r="A51" s="24" t="s">
        <v>3</v>
      </c>
      <c r="B51" s="61">
        <f t="shared" si="26"/>
        <v>0.24637340490345852</v>
      </c>
    </row>
    <row r="52" spans="1:2" x14ac:dyDescent="0.45">
      <c r="A52" s="24" t="s">
        <v>4</v>
      </c>
      <c r="B52" s="61">
        <f t="shared" si="26"/>
        <v>0.22557116548443679</v>
      </c>
    </row>
    <row r="53" spans="1:2" x14ac:dyDescent="0.45">
      <c r="A53" s="24" t="s">
        <v>5</v>
      </c>
      <c r="B53" s="61">
        <f t="shared" si="26"/>
        <v>0.28702070033751487</v>
      </c>
    </row>
    <row r="54" spans="1:2" x14ac:dyDescent="0.45">
      <c r="A54" s="24" t="s">
        <v>6</v>
      </c>
      <c r="B54" s="61">
        <f t="shared" si="26"/>
        <v>0.22623146540579236</v>
      </c>
    </row>
    <row r="55" spans="1:2" x14ac:dyDescent="0.45">
      <c r="A55" s="24" t="s">
        <v>7</v>
      </c>
      <c r="B55" s="61">
        <f t="shared" si="26"/>
        <v>0.21766725269202569</v>
      </c>
    </row>
    <row r="56" spans="1:2" x14ac:dyDescent="0.45">
      <c r="A56" s="24" t="s">
        <v>8</v>
      </c>
      <c r="B56" s="61">
        <f t="shared" si="26"/>
        <v>0.27392808624379822</v>
      </c>
    </row>
    <row r="57" spans="1:2" x14ac:dyDescent="0.45">
      <c r="A57" s="24" t="s">
        <v>9</v>
      </c>
      <c r="B57" s="61">
        <f t="shared" si="26"/>
        <v>0.23912819797348939</v>
      </c>
    </row>
    <row r="58" spans="1:2" x14ac:dyDescent="0.45">
      <c r="A58" s="24" t="s">
        <v>10</v>
      </c>
      <c r="B58" s="61">
        <f t="shared" si="26"/>
        <v>0.28056446755620146</v>
      </c>
    </row>
    <row r="59" spans="1:2" x14ac:dyDescent="0.45">
      <c r="A59" s="24" t="s">
        <v>11</v>
      </c>
      <c r="B59" s="61">
        <f t="shared" si="26"/>
        <v>0.31432077175354234</v>
      </c>
    </row>
    <row r="60" spans="1:2" ht="14.65" thickBot="1" x14ac:dyDescent="0.5">
      <c r="A60" s="25" t="s">
        <v>12</v>
      </c>
      <c r="B60" s="61">
        <f t="shared" si="26"/>
        <v>0.23869787103064302</v>
      </c>
    </row>
  </sheetData>
  <mergeCells count="3">
    <mergeCell ref="A17:H17"/>
    <mergeCell ref="A32:H32"/>
    <mergeCell ref="A47:H47"/>
  </mergeCells>
  <conditionalFormatting sqref="B48:B60">
    <cfRule type="colorScale" priority="1">
      <colorScale>
        <cfvo type="min"/>
        <cfvo type="max"/>
        <color rgb="FFFFEF9C"/>
        <color rgb="FF63BE7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4B0D-1DCE-44DE-BB6F-F208F43A9455}">
  <dimension ref="A1:H112"/>
  <sheetViews>
    <sheetView workbookViewId="0">
      <selection activeCell="M63" sqref="M63"/>
    </sheetView>
  </sheetViews>
  <sheetFormatPr defaultRowHeight="14.25" x14ac:dyDescent="0.45"/>
  <cols>
    <col min="1" max="1" width="24.53125" customWidth="1"/>
    <col min="2" max="2" width="15.9296875" customWidth="1"/>
    <col min="3" max="3" width="12.265625" customWidth="1"/>
    <col min="4" max="4" width="16.73046875" customWidth="1"/>
    <col min="6" max="6" width="9.265625" customWidth="1"/>
    <col min="9" max="9" width="9.19921875" bestFit="1" customWidth="1"/>
  </cols>
  <sheetData>
    <row r="1" spans="1:4" ht="14.65" thickBot="1" x14ac:dyDescent="0.5">
      <c r="A1" s="22" t="s">
        <v>21</v>
      </c>
      <c r="B1" s="27" t="s">
        <v>38</v>
      </c>
      <c r="C1" s="27" t="s">
        <v>39</v>
      </c>
      <c r="D1" s="27" t="s">
        <v>40</v>
      </c>
    </row>
    <row r="2" spans="1:4" x14ac:dyDescent="0.45">
      <c r="A2" s="23" t="s">
        <v>8</v>
      </c>
      <c r="B2" s="29">
        <v>116716940000</v>
      </c>
      <c r="C2" s="29">
        <v>3990727</v>
      </c>
      <c r="D2" s="29">
        <f>B2/C2</f>
        <v>29247.036943394025</v>
      </c>
    </row>
    <row r="3" spans="1:4" x14ac:dyDescent="0.45">
      <c r="A3" s="24" t="s">
        <v>10</v>
      </c>
      <c r="B3" s="31">
        <v>3513520000</v>
      </c>
      <c r="C3" s="31">
        <v>198675</v>
      </c>
      <c r="D3" s="29">
        <f t="shared" ref="D3:D15" si="0">B3/C3</f>
        <v>17684.761545237197</v>
      </c>
    </row>
    <row r="4" spans="1:4" x14ac:dyDescent="0.45">
      <c r="A4" s="24" t="s">
        <v>11</v>
      </c>
      <c r="B4" s="31">
        <v>8183030000</v>
      </c>
      <c r="C4" s="31">
        <v>329525</v>
      </c>
      <c r="D4" s="29">
        <f t="shared" si="0"/>
        <v>24832.804794780364</v>
      </c>
    </row>
    <row r="5" spans="1:4" x14ac:dyDescent="0.45">
      <c r="A5" s="24" t="s">
        <v>12</v>
      </c>
      <c r="B5" s="31">
        <v>11807520000</v>
      </c>
      <c r="C5" s="31">
        <v>613144</v>
      </c>
      <c r="D5" s="29">
        <f t="shared" si="0"/>
        <v>19257.335960231201</v>
      </c>
    </row>
    <row r="6" spans="1:4" x14ac:dyDescent="0.45">
      <c r="A6" s="24" t="s">
        <v>20</v>
      </c>
      <c r="B6" s="31">
        <v>9450340000</v>
      </c>
      <c r="C6" s="31">
        <v>605411</v>
      </c>
      <c r="D6" s="29">
        <f t="shared" si="0"/>
        <v>15609.79235593671</v>
      </c>
    </row>
    <row r="7" spans="1:4" x14ac:dyDescent="0.45">
      <c r="A7" s="24" t="s">
        <v>1</v>
      </c>
      <c r="B7" s="31">
        <v>33304449999.999996</v>
      </c>
      <c r="C7" s="31">
        <v>1905904</v>
      </c>
      <c r="D7" s="29">
        <f t="shared" si="0"/>
        <v>17474.358624568707</v>
      </c>
    </row>
    <row r="8" spans="1:4" x14ac:dyDescent="0.45">
      <c r="A8" s="24" t="s">
        <v>2</v>
      </c>
      <c r="B8" s="31">
        <v>4801570000</v>
      </c>
      <c r="C8" s="31">
        <v>286696</v>
      </c>
      <c r="D8" s="29">
        <f t="shared" si="0"/>
        <v>16747.949047074253</v>
      </c>
    </row>
    <row r="9" spans="1:4" x14ac:dyDescent="0.45">
      <c r="A9" s="24" t="s">
        <v>3</v>
      </c>
      <c r="B9" s="31">
        <v>5157900000</v>
      </c>
      <c r="C9" s="31">
        <v>344410</v>
      </c>
      <c r="D9" s="29">
        <f t="shared" si="0"/>
        <v>14976.045991695944</v>
      </c>
    </row>
    <row r="10" spans="1:4" x14ac:dyDescent="0.45">
      <c r="A10" s="24" t="s">
        <v>4</v>
      </c>
      <c r="B10" s="31">
        <v>12186270000</v>
      </c>
      <c r="C10" s="31">
        <v>743919</v>
      </c>
      <c r="D10" s="29">
        <f t="shared" si="0"/>
        <v>16381.178596056829</v>
      </c>
    </row>
    <row r="11" spans="1:4" x14ac:dyDescent="0.45">
      <c r="A11" s="24" t="s">
        <v>5</v>
      </c>
      <c r="B11" s="31">
        <v>4522180000</v>
      </c>
      <c r="C11" s="31">
        <v>207508</v>
      </c>
      <c r="D11" s="29">
        <f t="shared" si="0"/>
        <v>21792.798349943136</v>
      </c>
    </row>
    <row r="12" spans="1:4" x14ac:dyDescent="0.45">
      <c r="A12" s="24" t="s">
        <v>6</v>
      </c>
      <c r="B12" s="31">
        <v>11364730000</v>
      </c>
      <c r="C12" s="31">
        <v>693549</v>
      </c>
      <c r="D12" s="29">
        <f t="shared" si="0"/>
        <v>16386.340402768947</v>
      </c>
    </row>
    <row r="13" spans="1:4" x14ac:dyDescent="0.45">
      <c r="A13" s="24" t="s">
        <v>7</v>
      </c>
      <c r="B13" s="31">
        <v>10879470000</v>
      </c>
      <c r="C13" s="31">
        <v>555577</v>
      </c>
      <c r="D13" s="29">
        <f t="shared" si="0"/>
        <v>19582.290123601229</v>
      </c>
    </row>
    <row r="14" spans="1:4" ht="14.65" thickBot="1" x14ac:dyDescent="0.5">
      <c r="A14" s="25" t="s">
        <v>9</v>
      </c>
      <c r="B14" s="33">
        <v>10102450000</v>
      </c>
      <c r="C14" s="33">
        <v>585892</v>
      </c>
      <c r="D14" s="29">
        <f t="shared" si="0"/>
        <v>17242.85363172735</v>
      </c>
    </row>
    <row r="15" spans="1:4" ht="14.65" thickBot="1" x14ac:dyDescent="0.5">
      <c r="A15" s="26" t="s">
        <v>13</v>
      </c>
      <c r="B15" s="35">
        <v>241990390000</v>
      </c>
      <c r="C15" s="35">
        <v>11060937</v>
      </c>
      <c r="D15" s="35">
        <f t="shared" si="0"/>
        <v>21877.928605867659</v>
      </c>
    </row>
    <row r="17" spans="1:8" ht="46.05" customHeight="1" thickBot="1" x14ac:dyDescent="0.5">
      <c r="A17" s="73" t="s">
        <v>41</v>
      </c>
      <c r="B17" s="73"/>
      <c r="C17" s="73"/>
      <c r="D17" s="73"/>
      <c r="E17" s="62"/>
      <c r="F17" s="62"/>
      <c r="G17" s="62"/>
      <c r="H17" s="62"/>
    </row>
    <row r="18" spans="1:8" x14ac:dyDescent="0.45">
      <c r="A18" s="23" t="s">
        <v>8</v>
      </c>
      <c r="B18" s="29">
        <f>B2/C2</f>
        <v>29247.036943394025</v>
      </c>
    </row>
    <row r="19" spans="1:8" x14ac:dyDescent="0.45">
      <c r="A19" s="24" t="s">
        <v>10</v>
      </c>
      <c r="B19" s="29">
        <f t="shared" ref="B19:B31" si="1">B3/C3</f>
        <v>17684.761545237197</v>
      </c>
    </row>
    <row r="20" spans="1:8" x14ac:dyDescent="0.45">
      <c r="A20" s="24" t="s">
        <v>11</v>
      </c>
      <c r="B20" s="29">
        <f t="shared" si="1"/>
        <v>24832.804794780364</v>
      </c>
    </row>
    <row r="21" spans="1:8" x14ac:dyDescent="0.45">
      <c r="A21" s="24" t="s">
        <v>12</v>
      </c>
      <c r="B21" s="29">
        <f t="shared" si="1"/>
        <v>19257.335960231201</v>
      </c>
    </row>
    <row r="22" spans="1:8" x14ac:dyDescent="0.45">
      <c r="A22" s="24" t="s">
        <v>20</v>
      </c>
      <c r="B22" s="29">
        <f t="shared" si="1"/>
        <v>15609.79235593671</v>
      </c>
    </row>
    <row r="23" spans="1:8" x14ac:dyDescent="0.45">
      <c r="A23" s="24" t="s">
        <v>1</v>
      </c>
      <c r="B23" s="29">
        <f t="shared" si="1"/>
        <v>17474.358624568707</v>
      </c>
    </row>
    <row r="24" spans="1:8" x14ac:dyDescent="0.45">
      <c r="A24" s="24" t="s">
        <v>2</v>
      </c>
      <c r="B24" s="29">
        <f t="shared" si="1"/>
        <v>16747.949047074253</v>
      </c>
    </row>
    <row r="25" spans="1:8" x14ac:dyDescent="0.45">
      <c r="A25" s="24" t="s">
        <v>3</v>
      </c>
      <c r="B25" s="29">
        <f t="shared" si="1"/>
        <v>14976.045991695944</v>
      </c>
    </row>
    <row r="26" spans="1:8" x14ac:dyDescent="0.45">
      <c r="A26" s="24" t="s">
        <v>4</v>
      </c>
      <c r="B26" s="29">
        <f t="shared" si="1"/>
        <v>16381.178596056829</v>
      </c>
    </row>
    <row r="27" spans="1:8" x14ac:dyDescent="0.45">
      <c r="A27" s="24" t="s">
        <v>5</v>
      </c>
      <c r="B27" s="29">
        <f t="shared" si="1"/>
        <v>21792.798349943136</v>
      </c>
    </row>
    <row r="28" spans="1:8" x14ac:dyDescent="0.45">
      <c r="A28" s="24" t="s">
        <v>6</v>
      </c>
      <c r="B28" s="29">
        <f t="shared" si="1"/>
        <v>16386.340402768947</v>
      </c>
    </row>
    <row r="29" spans="1:8" x14ac:dyDescent="0.45">
      <c r="A29" s="24" t="s">
        <v>7</v>
      </c>
      <c r="B29" s="29">
        <f t="shared" si="1"/>
        <v>19582.290123601229</v>
      </c>
    </row>
    <row r="30" spans="1:8" ht="14.65" thickBot="1" x14ac:dyDescent="0.5">
      <c r="A30" s="25" t="s">
        <v>9</v>
      </c>
      <c r="B30" s="29">
        <f t="shared" si="1"/>
        <v>17242.85363172735</v>
      </c>
    </row>
    <row r="31" spans="1:8" ht="14.65" thickBot="1" x14ac:dyDescent="0.5">
      <c r="A31" s="26" t="s">
        <v>13</v>
      </c>
      <c r="B31" s="35">
        <f t="shared" si="1"/>
        <v>21877.928605867659</v>
      </c>
    </row>
    <row r="33" spans="1:4" ht="48.5" customHeight="1" thickBot="1" x14ac:dyDescent="0.5">
      <c r="A33" s="73" t="s">
        <v>42</v>
      </c>
      <c r="B33" s="73"/>
      <c r="C33" s="73"/>
      <c r="D33" s="73"/>
    </row>
    <row r="34" spans="1:4" x14ac:dyDescent="0.45">
      <c r="A34" s="23" t="s">
        <v>8</v>
      </c>
      <c r="B34" s="29">
        <f>ABS(B18-B$31)</f>
        <v>7369.1083375263661</v>
      </c>
    </row>
    <row r="35" spans="1:4" x14ac:dyDescent="0.45">
      <c r="A35" s="24" t="s">
        <v>10</v>
      </c>
      <c r="B35" s="29">
        <f t="shared" ref="B35:B46" si="2">ABS(B19-B$31)</f>
        <v>4193.1670606304615</v>
      </c>
    </row>
    <row r="36" spans="1:4" x14ac:dyDescent="0.45">
      <c r="A36" s="24" t="s">
        <v>11</v>
      </c>
      <c r="B36" s="29">
        <f t="shared" si="2"/>
        <v>2954.8761889127054</v>
      </c>
    </row>
    <row r="37" spans="1:4" x14ac:dyDescent="0.45">
      <c r="A37" s="24" t="s">
        <v>12</v>
      </c>
      <c r="B37" s="29">
        <f t="shared" si="2"/>
        <v>2620.5926456364577</v>
      </c>
    </row>
    <row r="38" spans="1:4" x14ac:dyDescent="0.45">
      <c r="A38" s="24" t="s">
        <v>20</v>
      </c>
      <c r="B38" s="29">
        <f t="shared" si="2"/>
        <v>6268.1362499309489</v>
      </c>
    </row>
    <row r="39" spans="1:4" x14ac:dyDescent="0.45">
      <c r="A39" s="24" t="s">
        <v>1</v>
      </c>
      <c r="B39" s="29">
        <f t="shared" si="2"/>
        <v>4403.5699812989515</v>
      </c>
    </row>
    <row r="40" spans="1:4" x14ac:dyDescent="0.45">
      <c r="A40" s="24" t="s">
        <v>2</v>
      </c>
      <c r="B40" s="29">
        <f t="shared" si="2"/>
        <v>5129.9795587934059</v>
      </c>
    </row>
    <row r="41" spans="1:4" x14ac:dyDescent="0.45">
      <c r="A41" s="24" t="s">
        <v>3</v>
      </c>
      <c r="B41" s="29">
        <f t="shared" si="2"/>
        <v>6901.8826141717145</v>
      </c>
    </row>
    <row r="42" spans="1:4" x14ac:dyDescent="0.45">
      <c r="A42" s="24" t="s">
        <v>4</v>
      </c>
      <c r="B42" s="29">
        <f t="shared" si="2"/>
        <v>5496.7500098108303</v>
      </c>
    </row>
    <row r="43" spans="1:4" x14ac:dyDescent="0.45">
      <c r="A43" s="24" t="s">
        <v>5</v>
      </c>
      <c r="B43" s="29">
        <f t="shared" si="2"/>
        <v>85.130255924523226</v>
      </c>
    </row>
    <row r="44" spans="1:4" x14ac:dyDescent="0.45">
      <c r="A44" s="24" t="s">
        <v>6</v>
      </c>
      <c r="B44" s="29">
        <f t="shared" si="2"/>
        <v>5491.5882030987123</v>
      </c>
    </row>
    <row r="45" spans="1:4" x14ac:dyDescent="0.45">
      <c r="A45" s="24" t="s">
        <v>7</v>
      </c>
      <c r="B45" s="29">
        <f t="shared" si="2"/>
        <v>2295.6384822664295</v>
      </c>
    </row>
    <row r="46" spans="1:4" ht="14.65" thickBot="1" x14ac:dyDescent="0.5">
      <c r="A46" s="25" t="s">
        <v>9</v>
      </c>
      <c r="B46" s="29">
        <f t="shared" si="2"/>
        <v>4635.0749741403088</v>
      </c>
    </row>
    <row r="48" spans="1:4" ht="35.549999999999997" customHeight="1" thickBot="1" x14ac:dyDescent="0.5">
      <c r="A48" s="73" t="s">
        <v>43</v>
      </c>
      <c r="B48" s="73"/>
      <c r="C48" s="73"/>
      <c r="D48" s="73"/>
    </row>
    <row r="49" spans="1:4" x14ac:dyDescent="0.45">
      <c r="A49" s="23" t="s">
        <v>8</v>
      </c>
      <c r="B49" s="29">
        <f>B34^2</f>
        <v>54303757.690200604</v>
      </c>
    </row>
    <row r="50" spans="1:4" x14ac:dyDescent="0.45">
      <c r="A50" s="24" t="s">
        <v>10</v>
      </c>
      <c r="B50" s="29">
        <f t="shared" ref="B50:B61" si="3">B35^2</f>
        <v>17582649.998356305</v>
      </c>
    </row>
    <row r="51" spans="1:4" x14ac:dyDescent="0.45">
      <c r="A51" s="24" t="s">
        <v>11</v>
      </c>
      <c r="B51" s="29">
        <f t="shared" si="3"/>
        <v>8731293.2918032743</v>
      </c>
    </row>
    <row r="52" spans="1:4" x14ac:dyDescent="0.45">
      <c r="A52" s="24" t="s">
        <v>12</v>
      </c>
      <c r="B52" s="29">
        <f t="shared" si="3"/>
        <v>6867505.8143638894</v>
      </c>
    </row>
    <row r="53" spans="1:4" x14ac:dyDescent="0.45">
      <c r="A53" s="24" t="s">
        <v>20</v>
      </c>
      <c r="B53" s="29">
        <f t="shared" si="3"/>
        <v>39289532.047698416</v>
      </c>
    </row>
    <row r="54" spans="1:4" x14ac:dyDescent="0.45">
      <c r="A54" s="24" t="s">
        <v>1</v>
      </c>
      <c r="B54" s="29">
        <f t="shared" si="3"/>
        <v>19391428.580197249</v>
      </c>
    </row>
    <row r="55" spans="1:4" x14ac:dyDescent="0.45">
      <c r="A55" s="24" t="s">
        <v>2</v>
      </c>
      <c r="B55" s="29">
        <f t="shared" si="3"/>
        <v>26316690.273638189</v>
      </c>
    </row>
    <row r="56" spans="1:4" x14ac:dyDescent="0.45">
      <c r="A56" s="24" t="s">
        <v>3</v>
      </c>
      <c r="B56" s="29">
        <f t="shared" si="3"/>
        <v>47635983.619805783</v>
      </c>
    </row>
    <row r="57" spans="1:4" x14ac:dyDescent="0.45">
      <c r="A57" s="24" t="s">
        <v>4</v>
      </c>
      <c r="B57" s="29">
        <f t="shared" si="3"/>
        <v>30214260.670355365</v>
      </c>
    </row>
    <row r="58" spans="1:4" x14ac:dyDescent="0.45">
      <c r="A58" s="24" t="s">
        <v>5</v>
      </c>
      <c r="B58" s="29">
        <f t="shared" si="3"/>
        <v>7247.1604737748221</v>
      </c>
    </row>
    <row r="59" spans="1:4" x14ac:dyDescent="0.45">
      <c r="A59" s="24" t="s">
        <v>6</v>
      </c>
      <c r="B59" s="29">
        <f t="shared" si="3"/>
        <v>30157540.992412943</v>
      </c>
    </row>
    <row r="60" spans="1:4" x14ac:dyDescent="0.45">
      <c r="A60" s="24" t="s">
        <v>7</v>
      </c>
      <c r="B60" s="29">
        <f t="shared" si="3"/>
        <v>5269956.0412625158</v>
      </c>
    </row>
    <row r="61" spans="1:4" ht="14.65" thickBot="1" x14ac:dyDescent="0.5">
      <c r="A61" s="25" t="s">
        <v>9</v>
      </c>
      <c r="B61" s="29">
        <f t="shared" si="3"/>
        <v>21483920.015901785</v>
      </c>
    </row>
    <row r="63" spans="1:4" ht="33.5" customHeight="1" thickBot="1" x14ac:dyDescent="0.5">
      <c r="A63" s="73" t="s">
        <v>44</v>
      </c>
      <c r="B63" s="73"/>
      <c r="C63" s="73"/>
      <c r="D63" s="73"/>
    </row>
    <row r="64" spans="1:4" x14ac:dyDescent="0.45">
      <c r="A64" s="23" t="s">
        <v>8</v>
      </c>
      <c r="B64" s="51">
        <f>C2/C$15</f>
        <v>0.36079465962060897</v>
      </c>
    </row>
    <row r="65" spans="1:7" x14ac:dyDescent="0.45">
      <c r="A65" s="24" t="s">
        <v>10</v>
      </c>
      <c r="B65" s="51">
        <f t="shared" ref="B65:B76" si="4">C3/C$15</f>
        <v>1.7961859831585696E-2</v>
      </c>
    </row>
    <row r="66" spans="1:7" x14ac:dyDescent="0.45">
      <c r="A66" s="24" t="s">
        <v>11</v>
      </c>
      <c r="B66" s="51">
        <f t="shared" si="4"/>
        <v>2.9791779846499441E-2</v>
      </c>
    </row>
    <row r="67" spans="1:7" x14ac:dyDescent="0.45">
      <c r="A67" s="24" t="s">
        <v>12</v>
      </c>
      <c r="B67" s="51">
        <f t="shared" si="4"/>
        <v>5.5433278392237474E-2</v>
      </c>
    </row>
    <row r="68" spans="1:7" x14ac:dyDescent="0.45">
      <c r="A68" s="24" t="s">
        <v>20</v>
      </c>
      <c r="B68" s="51">
        <f t="shared" si="4"/>
        <v>5.4734151365295726E-2</v>
      </c>
    </row>
    <row r="69" spans="1:7" x14ac:dyDescent="0.45">
      <c r="A69" s="24" t="s">
        <v>1</v>
      </c>
      <c r="B69" s="51">
        <f t="shared" si="4"/>
        <v>0.17230945262593939</v>
      </c>
    </row>
    <row r="70" spans="1:7" x14ac:dyDescent="0.45">
      <c r="A70" s="24" t="s">
        <v>2</v>
      </c>
      <c r="B70" s="51">
        <f t="shared" si="4"/>
        <v>2.591968474280253E-2</v>
      </c>
    </row>
    <row r="71" spans="1:7" x14ac:dyDescent="0.45">
      <c r="A71" s="24" t="s">
        <v>3</v>
      </c>
      <c r="B71" s="51">
        <f t="shared" si="4"/>
        <v>3.1137506704902125E-2</v>
      </c>
    </row>
    <row r="72" spans="1:7" x14ac:dyDescent="0.45">
      <c r="A72" s="24" t="s">
        <v>4</v>
      </c>
      <c r="B72" s="51">
        <f t="shared" si="4"/>
        <v>6.7256417788113254E-2</v>
      </c>
    </row>
    <row r="73" spans="1:7" x14ac:dyDescent="0.45">
      <c r="A73" s="24" t="s">
        <v>5</v>
      </c>
      <c r="B73" s="51">
        <f t="shared" si="4"/>
        <v>1.8760435937751025E-2</v>
      </c>
    </row>
    <row r="74" spans="1:7" x14ac:dyDescent="0.45">
      <c r="A74" s="24" t="s">
        <v>6</v>
      </c>
      <c r="B74" s="51">
        <f t="shared" si="4"/>
        <v>6.2702554042211797E-2</v>
      </c>
    </row>
    <row r="75" spans="1:7" x14ac:dyDescent="0.45">
      <c r="A75" s="24" t="s">
        <v>7</v>
      </c>
      <c r="B75" s="51">
        <f t="shared" si="4"/>
        <v>5.0228746443452307E-2</v>
      </c>
    </row>
    <row r="76" spans="1:7" ht="14.65" thickBot="1" x14ac:dyDescent="0.5">
      <c r="A76" s="25" t="s">
        <v>9</v>
      </c>
      <c r="B76" s="51">
        <f t="shared" si="4"/>
        <v>5.2969472658600261E-2</v>
      </c>
    </row>
    <row r="77" spans="1:7" ht="14.65" thickBot="1" x14ac:dyDescent="0.5">
      <c r="A77" s="26" t="s">
        <v>13</v>
      </c>
      <c r="B77" s="52">
        <f>SUM(B64:B76)</f>
        <v>1</v>
      </c>
    </row>
    <row r="78" spans="1:7" x14ac:dyDescent="0.45">
      <c r="B78" s="50"/>
    </row>
    <row r="79" spans="1:7" ht="35.549999999999997" customHeight="1" thickBot="1" x14ac:dyDescent="0.5">
      <c r="A79" s="73" t="s">
        <v>45</v>
      </c>
      <c r="B79" s="73"/>
      <c r="C79" s="73"/>
      <c r="D79" s="73"/>
      <c r="E79" s="73"/>
      <c r="F79" s="73"/>
      <c r="G79" s="73"/>
    </row>
    <row r="80" spans="1:7" ht="35.549999999999997" customHeight="1" thickBot="1" x14ac:dyDescent="0.5">
      <c r="A80" s="53" t="s">
        <v>46</v>
      </c>
      <c r="B80" s="83" t="s">
        <v>47</v>
      </c>
      <c r="C80" s="74"/>
      <c r="D80" s="74" t="s">
        <v>48</v>
      </c>
      <c r="E80" s="74"/>
      <c r="F80" s="74" t="s">
        <v>49</v>
      </c>
      <c r="G80" s="75"/>
    </row>
    <row r="81" spans="1:7" x14ac:dyDescent="0.45">
      <c r="A81" s="54" t="s">
        <v>8</v>
      </c>
      <c r="B81" s="84">
        <v>54303757.690200604</v>
      </c>
      <c r="C81" s="76"/>
      <c r="D81" s="81">
        <v>0.36079465962060897</v>
      </c>
      <c r="E81" s="81"/>
      <c r="F81" s="76">
        <f>B81*D81</f>
        <v>19592505.771955952</v>
      </c>
      <c r="G81" s="77"/>
    </row>
    <row r="82" spans="1:7" x14ac:dyDescent="0.45">
      <c r="A82" s="5" t="s">
        <v>10</v>
      </c>
      <c r="B82" s="71">
        <v>17582649.998356305</v>
      </c>
      <c r="C82" s="72"/>
      <c r="D82" s="82">
        <v>1.7961859831585696E-2</v>
      </c>
      <c r="E82" s="82"/>
      <c r="F82" s="72">
        <f t="shared" ref="F82:F93" si="5">B82*D82</f>
        <v>315817.09473830642</v>
      </c>
      <c r="G82" s="78"/>
    </row>
    <row r="83" spans="1:7" x14ac:dyDescent="0.45">
      <c r="A83" s="5" t="s">
        <v>11</v>
      </c>
      <c r="B83" s="71">
        <v>8731293.2918032743</v>
      </c>
      <c r="C83" s="72"/>
      <c r="D83" s="82">
        <v>2.9791779846499441E-2</v>
      </c>
      <c r="E83" s="82"/>
      <c r="F83" s="72">
        <f t="shared" si="5"/>
        <v>260120.76752462055</v>
      </c>
      <c r="G83" s="78"/>
    </row>
    <row r="84" spans="1:7" x14ac:dyDescent="0.45">
      <c r="A84" s="5" t="s">
        <v>12</v>
      </c>
      <c r="B84" s="71">
        <v>6867505.8143638894</v>
      </c>
      <c r="C84" s="72"/>
      <c r="D84" s="82">
        <v>5.5433278392237474E-2</v>
      </c>
      <c r="E84" s="82"/>
      <c r="F84" s="72">
        <f t="shared" si="5"/>
        <v>380688.36166794301</v>
      </c>
      <c r="G84" s="78"/>
    </row>
    <row r="85" spans="1:7" x14ac:dyDescent="0.45">
      <c r="A85" s="5" t="s">
        <v>20</v>
      </c>
      <c r="B85" s="71">
        <v>39289532.047698416</v>
      </c>
      <c r="C85" s="72"/>
      <c r="D85" s="82">
        <v>5.4734151365295726E-2</v>
      </c>
      <c r="E85" s="82"/>
      <c r="F85" s="72">
        <f t="shared" si="5"/>
        <v>2150479.1941703623</v>
      </c>
      <c r="G85" s="78"/>
    </row>
    <row r="86" spans="1:7" x14ac:dyDescent="0.45">
      <c r="A86" s="5" t="s">
        <v>1</v>
      </c>
      <c r="B86" s="71">
        <v>19391428.580197249</v>
      </c>
      <c r="C86" s="72"/>
      <c r="D86" s="82">
        <v>0.17230945262593939</v>
      </c>
      <c r="E86" s="82"/>
      <c r="F86" s="72">
        <f t="shared" si="5"/>
        <v>3341326.4442887846</v>
      </c>
      <c r="G86" s="78"/>
    </row>
    <row r="87" spans="1:7" x14ac:dyDescent="0.45">
      <c r="A87" s="5" t="s">
        <v>2</v>
      </c>
      <c r="B87" s="71">
        <v>26316690.273638189</v>
      </c>
      <c r="C87" s="72"/>
      <c r="D87" s="82">
        <v>2.591968474280253E-2</v>
      </c>
      <c r="E87" s="82"/>
      <c r="F87" s="72">
        <f t="shared" si="5"/>
        <v>682120.31536667945</v>
      </c>
      <c r="G87" s="78"/>
    </row>
    <row r="88" spans="1:7" x14ac:dyDescent="0.45">
      <c r="A88" s="5" t="s">
        <v>3</v>
      </c>
      <c r="B88" s="71">
        <v>47635983.619805783</v>
      </c>
      <c r="C88" s="72"/>
      <c r="D88" s="82">
        <v>3.1137506704902125E-2</v>
      </c>
      <c r="E88" s="82"/>
      <c r="F88" s="72">
        <f t="shared" si="5"/>
        <v>1483265.7593563104</v>
      </c>
      <c r="G88" s="78"/>
    </row>
    <row r="89" spans="1:7" x14ac:dyDescent="0.45">
      <c r="A89" s="5" t="s">
        <v>4</v>
      </c>
      <c r="B89" s="71">
        <v>30214260.670355365</v>
      </c>
      <c r="C89" s="72"/>
      <c r="D89" s="82">
        <v>6.7256417788113254E-2</v>
      </c>
      <c r="E89" s="82"/>
      <c r="F89" s="72">
        <f t="shared" si="5"/>
        <v>2032102.9388043792</v>
      </c>
      <c r="G89" s="78"/>
    </row>
    <row r="90" spans="1:7" x14ac:dyDescent="0.45">
      <c r="A90" s="5" t="s">
        <v>5</v>
      </c>
      <c r="B90" s="71">
        <v>7247.1604737748221</v>
      </c>
      <c r="C90" s="72"/>
      <c r="D90" s="82">
        <v>1.8760435937751025E-2</v>
      </c>
      <c r="E90" s="82"/>
      <c r="F90" s="72">
        <f t="shared" si="5"/>
        <v>135.95988979885391</v>
      </c>
      <c r="G90" s="78"/>
    </row>
    <row r="91" spans="1:7" x14ac:dyDescent="0.45">
      <c r="A91" s="5" t="s">
        <v>6</v>
      </c>
      <c r="B91" s="71">
        <v>30157540.992412943</v>
      </c>
      <c r="C91" s="72"/>
      <c r="D91" s="82">
        <v>6.2702554042211797E-2</v>
      </c>
      <c r="E91" s="82"/>
      <c r="F91" s="72">
        <f t="shared" si="5"/>
        <v>1890954.8438569901</v>
      </c>
      <c r="G91" s="78"/>
    </row>
    <row r="92" spans="1:7" x14ac:dyDescent="0.45">
      <c r="A92" s="5" t="s">
        <v>7</v>
      </c>
      <c r="B92" s="71">
        <v>5269956.0412625158</v>
      </c>
      <c r="C92" s="72"/>
      <c r="D92" s="82">
        <v>5.0228746443452307E-2</v>
      </c>
      <c r="E92" s="82"/>
      <c r="F92" s="72">
        <f t="shared" si="5"/>
        <v>264703.28576471459</v>
      </c>
      <c r="G92" s="78"/>
    </row>
    <row r="93" spans="1:7" ht="14.65" thickBot="1" x14ac:dyDescent="0.5">
      <c r="A93" s="6" t="s">
        <v>9</v>
      </c>
      <c r="B93" s="79">
        <v>21483920.015901785</v>
      </c>
      <c r="C93" s="80"/>
      <c r="D93" s="86">
        <v>5.2969472658600261E-2</v>
      </c>
      <c r="E93" s="86"/>
      <c r="F93" s="80">
        <f t="shared" si="5"/>
        <v>1137991.9138818644</v>
      </c>
      <c r="G93" s="85"/>
    </row>
    <row r="95" spans="1:7" ht="35" customHeight="1" x14ac:dyDescent="0.45">
      <c r="A95" s="73" t="s">
        <v>50</v>
      </c>
      <c r="B95" s="73"/>
      <c r="C95" s="73"/>
      <c r="D95" s="73"/>
    </row>
    <row r="96" spans="1:7" x14ac:dyDescent="0.45">
      <c r="A96" s="54" t="s">
        <v>8</v>
      </c>
      <c r="B96" s="49">
        <v>19592505.771955952</v>
      </c>
    </row>
    <row r="97" spans="1:4" x14ac:dyDescent="0.45">
      <c r="A97" s="5" t="s">
        <v>10</v>
      </c>
      <c r="B97" s="49">
        <v>315817.09473830642</v>
      </c>
    </row>
    <row r="98" spans="1:4" x14ac:dyDescent="0.45">
      <c r="A98" s="5" t="s">
        <v>11</v>
      </c>
      <c r="B98" s="49">
        <v>260120.76752462055</v>
      </c>
    </row>
    <row r="99" spans="1:4" x14ac:dyDescent="0.45">
      <c r="A99" s="5" t="s">
        <v>12</v>
      </c>
      <c r="B99" s="49">
        <v>380688.36166794301</v>
      </c>
    </row>
    <row r="100" spans="1:4" x14ac:dyDescent="0.45">
      <c r="A100" s="5" t="s">
        <v>20</v>
      </c>
      <c r="B100" s="49">
        <v>2150479.1941703623</v>
      </c>
    </row>
    <row r="101" spans="1:4" x14ac:dyDescent="0.45">
      <c r="A101" s="5" t="s">
        <v>1</v>
      </c>
      <c r="B101" s="49">
        <v>3341326.4442887846</v>
      </c>
    </row>
    <row r="102" spans="1:4" x14ac:dyDescent="0.45">
      <c r="A102" s="5" t="s">
        <v>2</v>
      </c>
      <c r="B102" s="49">
        <v>682120.31536667945</v>
      </c>
    </row>
    <row r="103" spans="1:4" x14ac:dyDescent="0.45">
      <c r="A103" s="5" t="s">
        <v>3</v>
      </c>
      <c r="B103" s="49">
        <v>1483265.7593563104</v>
      </c>
    </row>
    <row r="104" spans="1:4" x14ac:dyDescent="0.45">
      <c r="A104" s="5" t="s">
        <v>4</v>
      </c>
      <c r="B104" s="49">
        <v>2032102.9388043792</v>
      </c>
    </row>
    <row r="105" spans="1:4" x14ac:dyDescent="0.45">
      <c r="A105" s="5" t="s">
        <v>5</v>
      </c>
      <c r="B105" s="49">
        <v>135.95988979885391</v>
      </c>
    </row>
    <row r="106" spans="1:4" x14ac:dyDescent="0.45">
      <c r="A106" s="5" t="s">
        <v>6</v>
      </c>
      <c r="B106" s="49">
        <v>1890954.8438569901</v>
      </c>
    </row>
    <row r="107" spans="1:4" x14ac:dyDescent="0.45">
      <c r="A107" s="5" t="s">
        <v>7</v>
      </c>
      <c r="B107" s="49">
        <v>264703.28576471459</v>
      </c>
    </row>
    <row r="108" spans="1:4" ht="14.65" thickBot="1" x14ac:dyDescent="0.5">
      <c r="A108" s="6" t="s">
        <v>9</v>
      </c>
      <c r="B108" s="49">
        <v>1137991.9138818644</v>
      </c>
    </row>
    <row r="109" spans="1:4" x14ac:dyDescent="0.45">
      <c r="A109" s="55" t="s">
        <v>51</v>
      </c>
      <c r="B109" s="49">
        <f>SUM(B96:B108)</f>
        <v>33532212.651266705</v>
      </c>
    </row>
    <row r="111" spans="1:4" ht="41.55" customHeight="1" x14ac:dyDescent="0.45">
      <c r="A111" s="73" t="s">
        <v>53</v>
      </c>
      <c r="B111" s="73"/>
      <c r="C111" s="73"/>
      <c r="D111" s="73"/>
    </row>
    <row r="112" spans="1:4" x14ac:dyDescent="0.45">
      <c r="A112" s="57" t="s">
        <v>52</v>
      </c>
      <c r="B112" s="56">
        <f>SQRT(B109)/B31</f>
        <v>0.26468230317031116</v>
      </c>
      <c r="C112" s="58">
        <v>0.26468230317031116</v>
      </c>
    </row>
  </sheetData>
  <mergeCells count="49">
    <mergeCell ref="D91:E91"/>
    <mergeCell ref="D92:E92"/>
    <mergeCell ref="B91:C91"/>
    <mergeCell ref="B92:C92"/>
    <mergeCell ref="F85:G85"/>
    <mergeCell ref="F86:G86"/>
    <mergeCell ref="F87:G87"/>
    <mergeCell ref="D87:E87"/>
    <mergeCell ref="A111:D111"/>
    <mergeCell ref="A95:D95"/>
    <mergeCell ref="F88:G88"/>
    <mergeCell ref="F89:G89"/>
    <mergeCell ref="F90:G90"/>
    <mergeCell ref="F91:G91"/>
    <mergeCell ref="F92:G92"/>
    <mergeCell ref="F93:G93"/>
    <mergeCell ref="D93:E93"/>
    <mergeCell ref="D88:E88"/>
    <mergeCell ref="D89:E89"/>
    <mergeCell ref="D90:E90"/>
    <mergeCell ref="B93:C93"/>
    <mergeCell ref="D80:E80"/>
    <mergeCell ref="D81:E81"/>
    <mergeCell ref="D82:E82"/>
    <mergeCell ref="D83:E83"/>
    <mergeCell ref="D84:E84"/>
    <mergeCell ref="D85:E85"/>
    <mergeCell ref="D86:E86"/>
    <mergeCell ref="B85:C85"/>
    <mergeCell ref="B86:C86"/>
    <mergeCell ref="B87:C87"/>
    <mergeCell ref="B88:C88"/>
    <mergeCell ref="B89:C89"/>
    <mergeCell ref="B90:C90"/>
    <mergeCell ref="B80:C80"/>
    <mergeCell ref="B81:C81"/>
    <mergeCell ref="B84:C84"/>
    <mergeCell ref="A17:D17"/>
    <mergeCell ref="A33:D33"/>
    <mergeCell ref="A48:D48"/>
    <mergeCell ref="A63:D63"/>
    <mergeCell ref="A79:G79"/>
    <mergeCell ref="F80:G80"/>
    <mergeCell ref="F81:G81"/>
    <mergeCell ref="F82:G82"/>
    <mergeCell ref="F83:G83"/>
    <mergeCell ref="B82:C82"/>
    <mergeCell ref="B83:C83"/>
    <mergeCell ref="F84:G8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D52A-847F-48DE-BE7B-6840F77F907D}">
  <dimension ref="A1:H112"/>
  <sheetViews>
    <sheetView workbookViewId="0">
      <selection activeCell="G17" sqref="G17"/>
    </sheetView>
  </sheetViews>
  <sheetFormatPr defaultRowHeight="14.25" x14ac:dyDescent="0.45"/>
  <cols>
    <col min="1" max="1" width="24.53125" customWidth="1"/>
    <col min="2" max="2" width="15.9296875" customWidth="1"/>
    <col min="3" max="3" width="12.265625" customWidth="1"/>
    <col min="4" max="4" width="16.73046875" customWidth="1"/>
    <col min="6" max="6" width="9.265625" customWidth="1"/>
    <col min="9" max="9" width="13.3984375" bestFit="1" customWidth="1"/>
  </cols>
  <sheetData>
    <row r="1" spans="1:4" ht="14.65" thickBot="1" x14ac:dyDescent="0.5">
      <c r="A1" s="22" t="s">
        <v>21</v>
      </c>
      <c r="B1" s="27" t="s">
        <v>38</v>
      </c>
      <c r="C1" s="27" t="s">
        <v>39</v>
      </c>
      <c r="D1" s="27" t="s">
        <v>40</v>
      </c>
    </row>
    <row r="2" spans="1:4" x14ac:dyDescent="0.45">
      <c r="A2" s="23" t="s">
        <v>8</v>
      </c>
      <c r="B2" s="30">
        <v>78176300000</v>
      </c>
      <c r="C2" s="30">
        <v>3738901</v>
      </c>
      <c r="D2" s="29">
        <f>B2/C2</f>
        <v>20908.89809599131</v>
      </c>
    </row>
    <row r="3" spans="1:4" x14ac:dyDescent="0.45">
      <c r="A3" s="24" t="s">
        <v>10</v>
      </c>
      <c r="B3" s="32">
        <v>2327440000</v>
      </c>
      <c r="C3" s="32">
        <v>229516</v>
      </c>
      <c r="D3" s="29">
        <f t="shared" ref="D3:D15" si="0">B3/C3</f>
        <v>10140.643789539727</v>
      </c>
    </row>
    <row r="4" spans="1:4" x14ac:dyDescent="0.45">
      <c r="A4" s="24" t="s">
        <v>11</v>
      </c>
      <c r="B4" s="32">
        <v>5449570000</v>
      </c>
      <c r="C4" s="32">
        <v>347512</v>
      </c>
      <c r="D4" s="29">
        <f t="shared" si="0"/>
        <v>15681.674301894611</v>
      </c>
    </row>
    <row r="5" spans="1:4" x14ac:dyDescent="0.45">
      <c r="A5" s="24" t="s">
        <v>12</v>
      </c>
      <c r="B5" s="32">
        <v>8186870000</v>
      </c>
      <c r="C5" s="32">
        <v>636504</v>
      </c>
      <c r="D5" s="29">
        <f t="shared" si="0"/>
        <v>12862.244384952804</v>
      </c>
    </row>
    <row r="6" spans="1:4" x14ac:dyDescent="0.45">
      <c r="A6" s="24" t="s">
        <v>20</v>
      </c>
      <c r="B6" s="32">
        <v>6494580000</v>
      </c>
      <c r="C6" s="32">
        <v>598613</v>
      </c>
      <c r="D6" s="29">
        <f t="shared" si="0"/>
        <v>10849.380150447785</v>
      </c>
    </row>
    <row r="7" spans="1:4" x14ac:dyDescent="0.45">
      <c r="A7" s="24" t="s">
        <v>1</v>
      </c>
      <c r="B7" s="32">
        <v>22701500000</v>
      </c>
      <c r="C7" s="32">
        <v>1872102</v>
      </c>
      <c r="D7" s="29">
        <f t="shared" si="0"/>
        <v>12126.208935196906</v>
      </c>
    </row>
    <row r="8" spans="1:4" x14ac:dyDescent="0.45">
      <c r="A8" s="24" t="s">
        <v>2</v>
      </c>
      <c r="B8" s="32">
        <v>3323230000</v>
      </c>
      <c r="C8" s="32">
        <v>264670</v>
      </c>
      <c r="D8" s="29">
        <f t="shared" si="0"/>
        <v>12556.12649714739</v>
      </c>
    </row>
    <row r="9" spans="1:4" x14ac:dyDescent="0.45">
      <c r="A9" s="24" t="s">
        <v>3</v>
      </c>
      <c r="B9" s="32">
        <v>3715500000</v>
      </c>
      <c r="C9" s="32">
        <v>333265</v>
      </c>
      <c r="D9" s="29">
        <f t="shared" si="0"/>
        <v>11148.785501027711</v>
      </c>
    </row>
    <row r="10" spans="1:4" x14ac:dyDescent="0.45">
      <c r="A10" s="24" t="s">
        <v>4</v>
      </c>
      <c r="B10" s="32">
        <v>8707540000</v>
      </c>
      <c r="C10" s="32">
        <v>715115</v>
      </c>
      <c r="D10" s="29">
        <f t="shared" si="0"/>
        <v>12176.419177335114</v>
      </c>
    </row>
    <row r="11" spans="1:4" x14ac:dyDescent="0.45">
      <c r="A11" s="24" t="s">
        <v>5</v>
      </c>
      <c r="B11" s="32">
        <v>2808960000</v>
      </c>
      <c r="C11" s="32">
        <v>203149</v>
      </c>
      <c r="D11" s="29">
        <f t="shared" si="0"/>
        <v>13827.092429694461</v>
      </c>
    </row>
    <row r="12" spans="1:4" x14ac:dyDescent="0.45">
      <c r="A12" s="24" t="s">
        <v>6</v>
      </c>
      <c r="B12" s="32">
        <v>7404630000</v>
      </c>
      <c r="C12" s="32">
        <v>651065</v>
      </c>
      <c r="D12" s="29">
        <f t="shared" si="0"/>
        <v>11373.104067950204</v>
      </c>
    </row>
    <row r="13" spans="1:4" x14ac:dyDescent="0.45">
      <c r="A13" s="24" t="s">
        <v>7</v>
      </c>
      <c r="B13" s="32">
        <v>8378129999.999999</v>
      </c>
      <c r="C13" s="32">
        <v>556002</v>
      </c>
      <c r="D13" s="29">
        <f t="shared" si="0"/>
        <v>15068.524933363547</v>
      </c>
    </row>
    <row r="14" spans="1:4" ht="14.65" thickBot="1" x14ac:dyDescent="0.5">
      <c r="A14" s="25" t="s">
        <v>9</v>
      </c>
      <c r="B14" s="34">
        <v>7652180000</v>
      </c>
      <c r="C14" s="34">
        <v>572151</v>
      </c>
      <c r="D14" s="29">
        <f t="shared" si="0"/>
        <v>13374.406406700329</v>
      </c>
    </row>
    <row r="15" spans="1:4" ht="14.65" thickBot="1" x14ac:dyDescent="0.5">
      <c r="A15" s="26" t="s">
        <v>13</v>
      </c>
      <c r="B15" s="36">
        <v>165326430000</v>
      </c>
      <c r="C15" s="36">
        <v>10718565</v>
      </c>
      <c r="D15" s="35">
        <f t="shared" si="0"/>
        <v>15424.306332050979</v>
      </c>
    </row>
    <row r="17" spans="1:8" ht="46.05" customHeight="1" thickBot="1" x14ac:dyDescent="0.5">
      <c r="A17" s="73" t="s">
        <v>41</v>
      </c>
      <c r="B17" s="73"/>
      <c r="C17" s="73"/>
      <c r="D17" s="73"/>
      <c r="E17" s="62"/>
      <c r="F17" s="62"/>
      <c r="G17" s="62"/>
      <c r="H17" s="62"/>
    </row>
    <row r="18" spans="1:8" x14ac:dyDescent="0.45">
      <c r="A18" s="23" t="s">
        <v>8</v>
      </c>
      <c r="B18" s="29">
        <f>B2/C2</f>
        <v>20908.89809599131</v>
      </c>
    </row>
    <row r="19" spans="1:8" x14ac:dyDescent="0.45">
      <c r="A19" s="24" t="s">
        <v>10</v>
      </c>
      <c r="B19" s="29">
        <f t="shared" ref="B19:B31" si="1">B3/C3</f>
        <v>10140.643789539727</v>
      </c>
    </row>
    <row r="20" spans="1:8" x14ac:dyDescent="0.45">
      <c r="A20" s="24" t="s">
        <v>11</v>
      </c>
      <c r="B20" s="29">
        <f t="shared" si="1"/>
        <v>15681.674301894611</v>
      </c>
    </row>
    <row r="21" spans="1:8" x14ac:dyDescent="0.45">
      <c r="A21" s="24" t="s">
        <v>12</v>
      </c>
      <c r="B21" s="29">
        <f t="shared" si="1"/>
        <v>12862.244384952804</v>
      </c>
    </row>
    <row r="22" spans="1:8" x14ac:dyDescent="0.45">
      <c r="A22" s="24" t="s">
        <v>20</v>
      </c>
      <c r="B22" s="29">
        <f t="shared" si="1"/>
        <v>10849.380150447785</v>
      </c>
    </row>
    <row r="23" spans="1:8" x14ac:dyDescent="0.45">
      <c r="A23" s="24" t="s">
        <v>1</v>
      </c>
      <c r="B23" s="29">
        <f t="shared" si="1"/>
        <v>12126.208935196906</v>
      </c>
    </row>
    <row r="24" spans="1:8" x14ac:dyDescent="0.45">
      <c r="A24" s="24" t="s">
        <v>2</v>
      </c>
      <c r="B24" s="29">
        <f t="shared" si="1"/>
        <v>12556.12649714739</v>
      </c>
    </row>
    <row r="25" spans="1:8" x14ac:dyDescent="0.45">
      <c r="A25" s="24" t="s">
        <v>3</v>
      </c>
      <c r="B25" s="29">
        <f t="shared" si="1"/>
        <v>11148.785501027711</v>
      </c>
    </row>
    <row r="26" spans="1:8" x14ac:dyDescent="0.45">
      <c r="A26" s="24" t="s">
        <v>4</v>
      </c>
      <c r="B26" s="29">
        <f t="shared" si="1"/>
        <v>12176.419177335114</v>
      </c>
    </row>
    <row r="27" spans="1:8" x14ac:dyDescent="0.45">
      <c r="A27" s="24" t="s">
        <v>5</v>
      </c>
      <c r="B27" s="29">
        <f t="shared" si="1"/>
        <v>13827.092429694461</v>
      </c>
    </row>
    <row r="28" spans="1:8" x14ac:dyDescent="0.45">
      <c r="A28" s="24" t="s">
        <v>6</v>
      </c>
      <c r="B28" s="29">
        <f t="shared" si="1"/>
        <v>11373.104067950204</v>
      </c>
    </row>
    <row r="29" spans="1:8" x14ac:dyDescent="0.45">
      <c r="A29" s="24" t="s">
        <v>7</v>
      </c>
      <c r="B29" s="29">
        <f t="shared" si="1"/>
        <v>15068.524933363547</v>
      </c>
    </row>
    <row r="30" spans="1:8" ht="14.65" thickBot="1" x14ac:dyDescent="0.5">
      <c r="A30" s="25" t="s">
        <v>9</v>
      </c>
      <c r="B30" s="29">
        <f t="shared" si="1"/>
        <v>13374.406406700329</v>
      </c>
    </row>
    <row r="31" spans="1:8" ht="14.65" thickBot="1" x14ac:dyDescent="0.5">
      <c r="A31" s="26" t="s">
        <v>13</v>
      </c>
      <c r="B31" s="35">
        <f t="shared" si="1"/>
        <v>15424.306332050979</v>
      </c>
    </row>
    <row r="33" spans="1:4" ht="48.5" customHeight="1" thickBot="1" x14ac:dyDescent="0.5">
      <c r="A33" s="73" t="s">
        <v>42</v>
      </c>
      <c r="B33" s="73"/>
      <c r="C33" s="73"/>
      <c r="D33" s="73"/>
    </row>
    <row r="34" spans="1:4" x14ac:dyDescent="0.45">
      <c r="A34" s="23" t="s">
        <v>8</v>
      </c>
      <c r="B34" s="29">
        <f>ABS(B18-B$31)</f>
        <v>5484.5917639403306</v>
      </c>
    </row>
    <row r="35" spans="1:4" x14ac:dyDescent="0.45">
      <c r="A35" s="24" t="s">
        <v>10</v>
      </c>
      <c r="B35" s="29">
        <f t="shared" ref="B35:B46" si="2">ABS(B19-B$31)</f>
        <v>5283.6625425112525</v>
      </c>
    </row>
    <row r="36" spans="1:4" x14ac:dyDescent="0.45">
      <c r="A36" s="24" t="s">
        <v>11</v>
      </c>
      <c r="B36" s="29">
        <f t="shared" si="2"/>
        <v>257.36796984363173</v>
      </c>
    </row>
    <row r="37" spans="1:4" x14ac:dyDescent="0.45">
      <c r="A37" s="24" t="s">
        <v>12</v>
      </c>
      <c r="B37" s="29">
        <f t="shared" si="2"/>
        <v>2562.0619470981746</v>
      </c>
    </row>
    <row r="38" spans="1:4" x14ac:dyDescent="0.45">
      <c r="A38" s="24" t="s">
        <v>20</v>
      </c>
      <c r="B38" s="29">
        <f t="shared" si="2"/>
        <v>4574.926181603194</v>
      </c>
    </row>
    <row r="39" spans="1:4" x14ac:dyDescent="0.45">
      <c r="A39" s="24" t="s">
        <v>1</v>
      </c>
      <c r="B39" s="29">
        <f t="shared" si="2"/>
        <v>3298.0973968540729</v>
      </c>
    </row>
    <row r="40" spans="1:4" x14ac:dyDescent="0.45">
      <c r="A40" s="24" t="s">
        <v>2</v>
      </c>
      <c r="B40" s="29">
        <f t="shared" si="2"/>
        <v>2868.1798349035889</v>
      </c>
    </row>
    <row r="41" spans="1:4" x14ac:dyDescent="0.45">
      <c r="A41" s="24" t="s">
        <v>3</v>
      </c>
      <c r="B41" s="29">
        <f t="shared" si="2"/>
        <v>4275.5208310232683</v>
      </c>
    </row>
    <row r="42" spans="1:4" x14ac:dyDescent="0.45">
      <c r="A42" s="24" t="s">
        <v>4</v>
      </c>
      <c r="B42" s="29">
        <f t="shared" si="2"/>
        <v>3247.8871547158651</v>
      </c>
    </row>
    <row r="43" spans="1:4" x14ac:dyDescent="0.45">
      <c r="A43" s="24" t="s">
        <v>5</v>
      </c>
      <c r="B43" s="29">
        <f t="shared" si="2"/>
        <v>1597.2139023565178</v>
      </c>
    </row>
    <row r="44" spans="1:4" x14ac:dyDescent="0.45">
      <c r="A44" s="24" t="s">
        <v>6</v>
      </c>
      <c r="B44" s="29">
        <f t="shared" si="2"/>
        <v>4051.2022641007752</v>
      </c>
    </row>
    <row r="45" spans="1:4" x14ac:dyDescent="0.45">
      <c r="A45" s="24" t="s">
        <v>7</v>
      </c>
      <c r="B45" s="29">
        <f t="shared" si="2"/>
        <v>355.78139868743165</v>
      </c>
    </row>
    <row r="46" spans="1:4" ht="14.65" thickBot="1" x14ac:dyDescent="0.5">
      <c r="A46" s="25" t="s">
        <v>9</v>
      </c>
      <c r="B46" s="29">
        <f t="shared" si="2"/>
        <v>2049.8999253506499</v>
      </c>
    </row>
    <row r="48" spans="1:4" ht="35.549999999999997" customHeight="1" thickBot="1" x14ac:dyDescent="0.5">
      <c r="A48" s="73" t="s">
        <v>43</v>
      </c>
      <c r="B48" s="73"/>
      <c r="C48" s="73"/>
      <c r="D48" s="73"/>
    </row>
    <row r="49" spans="1:4" x14ac:dyDescent="0.45">
      <c r="A49" s="23" t="s">
        <v>8</v>
      </c>
      <c r="B49" s="29">
        <f>B34^2</f>
        <v>30080746.817082107</v>
      </c>
    </row>
    <row r="50" spans="1:4" x14ac:dyDescent="0.45">
      <c r="A50" s="24" t="s">
        <v>10</v>
      </c>
      <c r="B50" s="29">
        <f t="shared" ref="B50:B61" si="3">B35^2</f>
        <v>27917089.863136474</v>
      </c>
    </row>
    <row r="51" spans="1:4" x14ac:dyDescent="0.45">
      <c r="A51" s="24" t="s">
        <v>11</v>
      </c>
      <c r="B51" s="29">
        <f t="shared" si="3"/>
        <v>66238.271901432527</v>
      </c>
    </row>
    <row r="52" spans="1:4" x14ac:dyDescent="0.45">
      <c r="A52" s="24" t="s">
        <v>12</v>
      </c>
      <c r="B52" s="29">
        <f t="shared" si="3"/>
        <v>6564161.4207684901</v>
      </c>
    </row>
    <row r="53" spans="1:4" x14ac:dyDescent="0.45">
      <c r="A53" s="24" t="s">
        <v>20</v>
      </c>
      <c r="B53" s="29">
        <f t="shared" si="3"/>
        <v>20929949.56711838</v>
      </c>
    </row>
    <row r="54" spans="1:4" x14ac:dyDescent="0.45">
      <c r="A54" s="24" t="s">
        <v>1</v>
      </c>
      <c r="B54" s="29">
        <f t="shared" si="3"/>
        <v>10877446.439135613</v>
      </c>
    </row>
    <row r="55" spans="1:4" x14ac:dyDescent="0.45">
      <c r="A55" s="24" t="s">
        <v>2</v>
      </c>
      <c r="B55" s="29">
        <f t="shared" si="3"/>
        <v>8226455.5653475784</v>
      </c>
    </row>
    <row r="56" spans="1:4" x14ac:dyDescent="0.45">
      <c r="A56" s="24" t="s">
        <v>3</v>
      </c>
      <c r="B56" s="29">
        <f t="shared" si="3"/>
        <v>18280078.376513898</v>
      </c>
    </row>
    <row r="57" spans="1:4" x14ac:dyDescent="0.45">
      <c r="A57" s="24" t="s">
        <v>4</v>
      </c>
      <c r="B57" s="29">
        <f t="shared" si="3"/>
        <v>10548770.969768317</v>
      </c>
    </row>
    <row r="58" spans="1:4" x14ac:dyDescent="0.45">
      <c r="A58" s="24" t="s">
        <v>5</v>
      </c>
      <c r="B58" s="29">
        <f t="shared" si="3"/>
        <v>2551092.249880936</v>
      </c>
    </row>
    <row r="59" spans="1:4" x14ac:dyDescent="0.45">
      <c r="A59" s="24" t="s">
        <v>6</v>
      </c>
      <c r="B59" s="29">
        <f t="shared" si="3"/>
        <v>16412239.784655247</v>
      </c>
    </row>
    <row r="60" spans="1:4" x14ac:dyDescent="0.45">
      <c r="A60" s="24" t="s">
        <v>7</v>
      </c>
      <c r="B60" s="29">
        <f t="shared" si="3"/>
        <v>126580.40365198519</v>
      </c>
    </row>
    <row r="61" spans="1:4" ht="14.65" thickBot="1" x14ac:dyDescent="0.5">
      <c r="A61" s="25" t="s">
        <v>9</v>
      </c>
      <c r="B61" s="29">
        <f t="shared" si="3"/>
        <v>4202089.7039526002</v>
      </c>
    </row>
    <row r="63" spans="1:4" ht="33.5" customHeight="1" thickBot="1" x14ac:dyDescent="0.5">
      <c r="A63" s="73" t="s">
        <v>44</v>
      </c>
      <c r="B63" s="73"/>
      <c r="C63" s="73"/>
      <c r="D63" s="73"/>
    </row>
    <row r="64" spans="1:4" x14ac:dyDescent="0.45">
      <c r="A64" s="23" t="s">
        <v>8</v>
      </c>
      <c r="B64" s="51">
        <f>C2/C$15</f>
        <v>0.34882477271910933</v>
      </c>
    </row>
    <row r="65" spans="1:7" x14ac:dyDescent="0.45">
      <c r="A65" s="24" t="s">
        <v>10</v>
      </c>
      <c r="B65" s="51">
        <f t="shared" ref="B65:B76" si="4">C3/C$15</f>
        <v>2.1412941004696057E-2</v>
      </c>
    </row>
    <row r="66" spans="1:7" x14ac:dyDescent="0.45">
      <c r="A66" s="24" t="s">
        <v>11</v>
      </c>
      <c r="B66" s="51">
        <f t="shared" si="4"/>
        <v>3.2421504184562022E-2</v>
      </c>
    </row>
    <row r="67" spans="1:7" x14ac:dyDescent="0.45">
      <c r="A67" s="24" t="s">
        <v>12</v>
      </c>
      <c r="B67" s="51">
        <f t="shared" si="4"/>
        <v>5.9383322301072954E-2</v>
      </c>
    </row>
    <row r="68" spans="1:7" x14ac:dyDescent="0.45">
      <c r="A68" s="24" t="s">
        <v>20</v>
      </c>
      <c r="B68" s="51">
        <f t="shared" si="4"/>
        <v>5.5848240879259492E-2</v>
      </c>
    </row>
    <row r="69" spans="1:7" x14ac:dyDescent="0.45">
      <c r="A69" s="24" t="s">
        <v>1</v>
      </c>
      <c r="B69" s="51">
        <f t="shared" si="4"/>
        <v>0.17465976089149993</v>
      </c>
    </row>
    <row r="70" spans="1:7" x14ac:dyDescent="0.45">
      <c r="A70" s="24" t="s">
        <v>2</v>
      </c>
      <c r="B70" s="51">
        <f t="shared" si="4"/>
        <v>2.469267108050378E-2</v>
      </c>
    </row>
    <row r="71" spans="1:7" x14ac:dyDescent="0.45">
      <c r="A71" s="24" t="s">
        <v>3</v>
      </c>
      <c r="B71" s="51">
        <f t="shared" si="4"/>
        <v>3.1092315062697291E-2</v>
      </c>
    </row>
    <row r="72" spans="1:7" x14ac:dyDescent="0.45">
      <c r="A72" s="24" t="s">
        <v>4</v>
      </c>
      <c r="B72" s="51">
        <f t="shared" si="4"/>
        <v>6.6717419729226818E-2</v>
      </c>
    </row>
    <row r="73" spans="1:7" x14ac:dyDescent="0.45">
      <c r="A73" s="24" t="s">
        <v>5</v>
      </c>
      <c r="B73" s="51">
        <f t="shared" si="4"/>
        <v>1.8953003503733943E-2</v>
      </c>
    </row>
    <row r="74" spans="1:7" x14ac:dyDescent="0.45">
      <c r="A74" s="24" t="s">
        <v>6</v>
      </c>
      <c r="B74" s="51">
        <f t="shared" si="4"/>
        <v>6.0741806389194825E-2</v>
      </c>
    </row>
    <row r="75" spans="1:7" x14ac:dyDescent="0.45">
      <c r="A75" s="24" t="s">
        <v>7</v>
      </c>
      <c r="B75" s="51">
        <f t="shared" si="4"/>
        <v>5.1872802002880053E-2</v>
      </c>
    </row>
    <row r="76" spans="1:7" ht="14.65" thickBot="1" x14ac:dyDescent="0.5">
      <c r="A76" s="25" t="s">
        <v>9</v>
      </c>
      <c r="B76" s="51">
        <f t="shared" si="4"/>
        <v>5.3379440251563527E-2</v>
      </c>
    </row>
    <row r="77" spans="1:7" ht="14.65" thickBot="1" x14ac:dyDescent="0.5">
      <c r="A77" s="26" t="s">
        <v>13</v>
      </c>
      <c r="B77" s="52">
        <f>SUM(B64:B76)</f>
        <v>1</v>
      </c>
    </row>
    <row r="78" spans="1:7" x14ac:dyDescent="0.45">
      <c r="B78" s="50"/>
    </row>
    <row r="79" spans="1:7" ht="35.549999999999997" customHeight="1" thickBot="1" x14ac:dyDescent="0.5">
      <c r="A79" s="73" t="s">
        <v>45</v>
      </c>
      <c r="B79" s="73"/>
      <c r="C79" s="73"/>
      <c r="D79" s="73"/>
      <c r="E79" s="73"/>
      <c r="F79" s="73"/>
      <c r="G79" s="73"/>
    </row>
    <row r="80" spans="1:7" ht="35.549999999999997" customHeight="1" thickBot="1" x14ac:dyDescent="0.5">
      <c r="A80" s="53" t="s">
        <v>46</v>
      </c>
      <c r="B80" s="93" t="s">
        <v>47</v>
      </c>
      <c r="C80" s="93" t="s">
        <v>48</v>
      </c>
      <c r="D80" s="93" t="s">
        <v>49</v>
      </c>
      <c r="E80" s="88"/>
    </row>
    <row r="81" spans="1:5" x14ac:dyDescent="0.45">
      <c r="A81" s="90" t="s">
        <v>8</v>
      </c>
      <c r="B81" s="17">
        <v>30080746.817082107</v>
      </c>
      <c r="C81" s="61">
        <v>0.34882477271910933</v>
      </c>
      <c r="D81" s="89">
        <f>B81*C81</f>
        <v>10492909.671689738</v>
      </c>
      <c r="E81" s="91"/>
    </row>
    <row r="82" spans="1:5" x14ac:dyDescent="0.45">
      <c r="A82" s="24" t="s">
        <v>10</v>
      </c>
      <c r="B82" s="17">
        <v>27917089.863136474</v>
      </c>
      <c r="C82" s="61">
        <v>2.1412941004696057E-2</v>
      </c>
      <c r="D82" s="89">
        <f t="shared" ref="D82:D93" si="5">B82*C82</f>
        <v>597786.99826213962</v>
      </c>
      <c r="E82" s="92"/>
    </row>
    <row r="83" spans="1:5" x14ac:dyDescent="0.45">
      <c r="A83" s="24" t="s">
        <v>11</v>
      </c>
      <c r="B83" s="17">
        <v>66238.271901432527</v>
      </c>
      <c r="C83" s="61">
        <v>3.2421504184562022E-2</v>
      </c>
      <c r="D83" s="89">
        <f t="shared" si="5"/>
        <v>2147.5444096304518</v>
      </c>
      <c r="E83" s="92"/>
    </row>
    <row r="84" spans="1:5" x14ac:dyDescent="0.45">
      <c r="A84" s="24" t="s">
        <v>12</v>
      </c>
      <c r="B84" s="17">
        <v>6564161.4207684901</v>
      </c>
      <c r="C84" s="61">
        <v>5.9383322301072954E-2</v>
      </c>
      <c r="D84" s="89">
        <f t="shared" si="5"/>
        <v>389801.71328576421</v>
      </c>
      <c r="E84" s="92"/>
    </row>
    <row r="85" spans="1:5" x14ac:dyDescent="0.45">
      <c r="A85" s="24" t="s">
        <v>20</v>
      </c>
      <c r="B85" s="17">
        <v>20929949.56711838</v>
      </c>
      <c r="C85" s="61">
        <v>5.5848240879259492E-2</v>
      </c>
      <c r="D85" s="89">
        <f t="shared" si="5"/>
        <v>1168900.8650151803</v>
      </c>
      <c r="E85" s="92"/>
    </row>
    <row r="86" spans="1:5" x14ac:dyDescent="0.45">
      <c r="A86" s="24" t="s">
        <v>1</v>
      </c>
      <c r="B86" s="17">
        <v>10877446.439135613</v>
      </c>
      <c r="C86" s="61">
        <v>0.17465976089149993</v>
      </c>
      <c r="D86" s="89">
        <f t="shared" si="5"/>
        <v>1899852.1941695234</v>
      </c>
      <c r="E86" s="92"/>
    </row>
    <row r="87" spans="1:5" x14ac:dyDescent="0.45">
      <c r="A87" s="24" t="s">
        <v>2</v>
      </c>
      <c r="B87" s="17">
        <v>8226455.5653475784</v>
      </c>
      <c r="C87" s="61">
        <v>2.469267108050378E-2</v>
      </c>
      <c r="D87" s="89">
        <f t="shared" si="5"/>
        <v>203133.16143350751</v>
      </c>
      <c r="E87" s="92"/>
    </row>
    <row r="88" spans="1:5" x14ac:dyDescent="0.45">
      <c r="A88" s="24" t="s">
        <v>3</v>
      </c>
      <c r="B88" s="17">
        <v>18280078.376513898</v>
      </c>
      <c r="C88" s="61">
        <v>3.1092315062697291E-2</v>
      </c>
      <c r="D88" s="89">
        <f t="shared" si="5"/>
        <v>568369.95625337015</v>
      </c>
      <c r="E88" s="92"/>
    </row>
    <row r="89" spans="1:5" x14ac:dyDescent="0.45">
      <c r="A89" s="24" t="s">
        <v>4</v>
      </c>
      <c r="B89" s="17">
        <v>10548770.969768317</v>
      </c>
      <c r="C89" s="61">
        <v>6.6717419729226818E-2</v>
      </c>
      <c r="D89" s="89">
        <f t="shared" si="5"/>
        <v>703786.7804175159</v>
      </c>
      <c r="E89" s="92"/>
    </row>
    <row r="90" spans="1:5" x14ac:dyDescent="0.45">
      <c r="A90" s="24" t="s">
        <v>5</v>
      </c>
      <c r="B90" s="17">
        <v>2551092.249880936</v>
      </c>
      <c r="C90" s="61">
        <v>1.8953003503733943E-2</v>
      </c>
      <c r="D90" s="89">
        <f t="shared" si="5"/>
        <v>48350.860350341885</v>
      </c>
      <c r="E90" s="92"/>
    </row>
    <row r="91" spans="1:5" x14ac:dyDescent="0.45">
      <c r="A91" s="24" t="s">
        <v>6</v>
      </c>
      <c r="B91" s="17">
        <v>16412239.784655247</v>
      </c>
      <c r="C91" s="61">
        <v>6.0741806389194825E-2</v>
      </c>
      <c r="D91" s="89">
        <f t="shared" si="5"/>
        <v>996909.09141256951</v>
      </c>
      <c r="E91" s="92"/>
    </row>
    <row r="92" spans="1:5" x14ac:dyDescent="0.45">
      <c r="A92" s="24" t="s">
        <v>7</v>
      </c>
      <c r="B92" s="17">
        <v>126580.40365198519</v>
      </c>
      <c r="C92" s="61">
        <v>5.1872802002880053E-2</v>
      </c>
      <c r="D92" s="89">
        <f t="shared" si="5"/>
        <v>6566.0802160840631</v>
      </c>
      <c r="E92" s="92"/>
    </row>
    <row r="93" spans="1:5" x14ac:dyDescent="0.45">
      <c r="A93" s="94" t="s">
        <v>9</v>
      </c>
      <c r="B93" s="19">
        <v>4202089.7039526002</v>
      </c>
      <c r="C93" s="95">
        <v>5.3379440251563527E-2</v>
      </c>
      <c r="D93" s="96">
        <f t="shared" si="5"/>
        <v>224305.19628384808</v>
      </c>
      <c r="E93" s="97"/>
    </row>
    <row r="94" spans="1:5" x14ac:dyDescent="0.45">
      <c r="A94" s="98"/>
      <c r="B94" s="98"/>
      <c r="C94" s="98"/>
      <c r="D94" s="98"/>
      <c r="E94" s="98"/>
    </row>
    <row r="95" spans="1:5" ht="35" customHeight="1" x14ac:dyDescent="0.45">
      <c r="A95" s="73" t="s">
        <v>50</v>
      </c>
      <c r="B95" s="73"/>
      <c r="C95" s="73"/>
      <c r="D95" s="73"/>
    </row>
    <row r="96" spans="1:5" x14ac:dyDescent="0.45">
      <c r="A96" s="54" t="s">
        <v>8</v>
      </c>
      <c r="B96" s="49">
        <v>10492909.671689738</v>
      </c>
    </row>
    <row r="97" spans="1:4" x14ac:dyDescent="0.45">
      <c r="A97" s="5" t="s">
        <v>10</v>
      </c>
      <c r="B97" s="49">
        <v>597786.99826213962</v>
      </c>
    </row>
    <row r="98" spans="1:4" x14ac:dyDescent="0.45">
      <c r="A98" s="5" t="s">
        <v>11</v>
      </c>
      <c r="B98" s="49">
        <v>2147.5444096304518</v>
      </c>
    </row>
    <row r="99" spans="1:4" x14ac:dyDescent="0.45">
      <c r="A99" s="5" t="s">
        <v>12</v>
      </c>
      <c r="B99" s="49">
        <v>389801.71328576421</v>
      </c>
    </row>
    <row r="100" spans="1:4" x14ac:dyDescent="0.45">
      <c r="A100" s="5" t="s">
        <v>20</v>
      </c>
      <c r="B100" s="49">
        <v>1168900.8650151803</v>
      </c>
    </row>
    <row r="101" spans="1:4" x14ac:dyDescent="0.45">
      <c r="A101" s="5" t="s">
        <v>1</v>
      </c>
      <c r="B101" s="49">
        <v>1899852.1941695234</v>
      </c>
    </row>
    <row r="102" spans="1:4" x14ac:dyDescent="0.45">
      <c r="A102" s="5" t="s">
        <v>2</v>
      </c>
      <c r="B102" s="49">
        <v>203133.16143350751</v>
      </c>
    </row>
    <row r="103" spans="1:4" x14ac:dyDescent="0.45">
      <c r="A103" s="5" t="s">
        <v>3</v>
      </c>
      <c r="B103" s="49">
        <v>568369.95625337015</v>
      </c>
    </row>
    <row r="104" spans="1:4" x14ac:dyDescent="0.45">
      <c r="A104" s="5" t="s">
        <v>4</v>
      </c>
      <c r="B104" s="49">
        <v>703786.7804175159</v>
      </c>
    </row>
    <row r="105" spans="1:4" x14ac:dyDescent="0.45">
      <c r="A105" s="5" t="s">
        <v>5</v>
      </c>
      <c r="B105" s="49">
        <v>48350.860350341885</v>
      </c>
    </row>
    <row r="106" spans="1:4" x14ac:dyDescent="0.45">
      <c r="A106" s="5" t="s">
        <v>6</v>
      </c>
      <c r="B106" s="49">
        <v>996909.09141256951</v>
      </c>
    </row>
    <row r="107" spans="1:4" x14ac:dyDescent="0.45">
      <c r="A107" s="5" t="s">
        <v>7</v>
      </c>
      <c r="B107" s="49">
        <v>6566.0802160840631</v>
      </c>
    </row>
    <row r="108" spans="1:4" ht="14.65" thickBot="1" x14ac:dyDescent="0.5">
      <c r="A108" s="6" t="s">
        <v>9</v>
      </c>
      <c r="B108" s="49">
        <v>224305.19628384808</v>
      </c>
    </row>
    <row r="109" spans="1:4" x14ac:dyDescent="0.45">
      <c r="A109" s="55" t="s">
        <v>51</v>
      </c>
      <c r="B109" s="49">
        <f>SUM(B96:B108)</f>
        <v>17302820.113199212</v>
      </c>
    </row>
    <row r="111" spans="1:4" ht="41.55" customHeight="1" x14ac:dyDescent="0.45">
      <c r="A111" s="73" t="s">
        <v>53</v>
      </c>
      <c r="B111" s="73"/>
      <c r="C111" s="73"/>
      <c r="D111" s="73"/>
    </row>
    <row r="112" spans="1:4" x14ac:dyDescent="0.45">
      <c r="A112" s="57" t="s">
        <v>52</v>
      </c>
      <c r="B112" s="56">
        <f>SQRT(B109)/B31</f>
        <v>0.26968252419415017</v>
      </c>
      <c r="C112" s="58">
        <v>0.26968252419415017</v>
      </c>
    </row>
  </sheetData>
  <mergeCells count="7">
    <mergeCell ref="A17:D17"/>
    <mergeCell ref="A33:D33"/>
    <mergeCell ref="A48:D48"/>
    <mergeCell ref="A63:D63"/>
    <mergeCell ref="A79:G79"/>
    <mergeCell ref="A95:D95"/>
    <mergeCell ref="A111:D11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10EF-ADCF-4FE9-A7A4-DC3333DA4D97}">
  <dimension ref="A1:H49"/>
  <sheetViews>
    <sheetView topLeftCell="A22" workbookViewId="0">
      <selection activeCell="K40" sqref="K40"/>
    </sheetView>
  </sheetViews>
  <sheetFormatPr defaultRowHeight="14.25" x14ac:dyDescent="0.45"/>
  <cols>
    <col min="1" max="1" width="26.33203125" customWidth="1"/>
    <col min="2" max="2" width="10.265625" customWidth="1"/>
    <col min="5" max="5" width="15.3984375" customWidth="1"/>
    <col min="6" max="6" width="11.53125" customWidth="1"/>
  </cols>
  <sheetData>
    <row r="1" spans="1:8" ht="40.9" thickBot="1" x14ac:dyDescent="0.5">
      <c r="A1" s="22" t="s">
        <v>21</v>
      </c>
      <c r="B1" s="12" t="s">
        <v>14</v>
      </c>
      <c r="C1" s="12" t="s">
        <v>15</v>
      </c>
      <c r="D1" s="12" t="s">
        <v>16</v>
      </c>
      <c r="E1" s="12" t="s">
        <v>17</v>
      </c>
      <c r="F1" s="12" t="s">
        <v>18</v>
      </c>
      <c r="G1" s="13" t="s">
        <v>19</v>
      </c>
      <c r="H1" s="8" t="s">
        <v>27</v>
      </c>
    </row>
    <row r="2" spans="1:8" x14ac:dyDescent="0.45">
      <c r="A2" s="4" t="s">
        <v>0</v>
      </c>
      <c r="B2" s="14">
        <v>41820.617500000109</v>
      </c>
      <c r="C2" s="15">
        <v>25608.627499999955</v>
      </c>
      <c r="D2" s="15">
        <v>4458.3599999999988</v>
      </c>
      <c r="E2" s="15">
        <v>58714.1875</v>
      </c>
      <c r="F2" s="15">
        <v>12322.807499999999</v>
      </c>
      <c r="G2" s="38">
        <v>60668.85750000018</v>
      </c>
      <c r="H2" s="39">
        <v>203593.45749999763</v>
      </c>
    </row>
    <row r="3" spans="1:8" x14ac:dyDescent="0.45">
      <c r="A3" s="5" t="s">
        <v>1</v>
      </c>
      <c r="B3" s="16">
        <v>72247.467500000072</v>
      </c>
      <c r="C3" s="17">
        <v>89059.484999999942</v>
      </c>
      <c r="D3" s="17">
        <v>17582.422499999979</v>
      </c>
      <c r="E3" s="17">
        <v>217709.60999999876</v>
      </c>
      <c r="F3" s="17">
        <v>67190.484999999942</v>
      </c>
      <c r="G3" s="40">
        <v>175030.1274999998</v>
      </c>
      <c r="H3" s="41">
        <v>638819.59750000597</v>
      </c>
    </row>
    <row r="4" spans="1:8" x14ac:dyDescent="0.45">
      <c r="A4" s="5" t="s">
        <v>2</v>
      </c>
      <c r="B4" s="16">
        <v>16135.805000000022</v>
      </c>
      <c r="C4" s="17">
        <v>12765.990000000007</v>
      </c>
      <c r="D4" s="17">
        <v>5325.4599999999991</v>
      </c>
      <c r="E4" s="17">
        <v>21746.947499999998</v>
      </c>
      <c r="F4" s="17">
        <v>4902.4025000000029</v>
      </c>
      <c r="G4" s="40">
        <v>26239.259999999973</v>
      </c>
      <c r="H4" s="41">
        <v>87115.86499999986</v>
      </c>
    </row>
    <row r="5" spans="1:8" x14ac:dyDescent="0.45">
      <c r="A5" s="5" t="s">
        <v>3</v>
      </c>
      <c r="B5" s="16">
        <v>15040.489999999967</v>
      </c>
      <c r="C5" s="17">
        <v>8895.2500000000018</v>
      </c>
      <c r="D5" s="17">
        <v>5481.2724999999991</v>
      </c>
      <c r="E5" s="17">
        <v>34067.314999999995</v>
      </c>
      <c r="F5" s="17">
        <v>8610.782500000003</v>
      </c>
      <c r="G5" s="40">
        <v>36657.720000000067</v>
      </c>
      <c r="H5" s="41">
        <v>108752.82999999999</v>
      </c>
    </row>
    <row r="6" spans="1:8" x14ac:dyDescent="0.45">
      <c r="A6" s="5" t="s">
        <v>4</v>
      </c>
      <c r="B6" s="16">
        <v>48239.595000000008</v>
      </c>
      <c r="C6" s="17">
        <v>27408.224999999991</v>
      </c>
      <c r="D6" s="17">
        <v>9382.5050000000047</v>
      </c>
      <c r="E6" s="17">
        <v>73900.477500000008</v>
      </c>
      <c r="F6" s="17">
        <v>20420.414999999983</v>
      </c>
      <c r="G6" s="40">
        <v>72719.872500000056</v>
      </c>
      <c r="H6" s="41">
        <v>252071.0899999988</v>
      </c>
    </row>
    <row r="7" spans="1:8" x14ac:dyDescent="0.45">
      <c r="A7" s="5" t="s">
        <v>5</v>
      </c>
      <c r="B7" s="16">
        <v>7287.4475000000039</v>
      </c>
      <c r="C7" s="17">
        <v>3423.1475</v>
      </c>
      <c r="D7" s="17">
        <v>4683.9075000000012</v>
      </c>
      <c r="E7" s="17">
        <v>32656.942499999994</v>
      </c>
      <c r="F7" s="17">
        <v>7051.6749999999984</v>
      </c>
      <c r="G7" s="40">
        <v>16971.045000000006</v>
      </c>
      <c r="H7" s="41">
        <v>72074.164999999921</v>
      </c>
    </row>
    <row r="8" spans="1:8" x14ac:dyDescent="0.45">
      <c r="A8" s="5" t="s">
        <v>6</v>
      </c>
      <c r="B8" s="16">
        <v>52057.252500000228</v>
      </c>
      <c r="C8" s="17">
        <v>19557.867499999978</v>
      </c>
      <c r="D8" s="17">
        <v>11776.9275</v>
      </c>
      <c r="E8" s="17">
        <v>61660.485000000132</v>
      </c>
      <c r="F8" s="17">
        <v>13181.915000000001</v>
      </c>
      <c r="G8" s="40">
        <v>58381.35500000001</v>
      </c>
      <c r="H8" s="41">
        <v>216615.80249999874</v>
      </c>
    </row>
    <row r="9" spans="1:8" x14ac:dyDescent="0.45">
      <c r="A9" s="5" t="s">
        <v>7</v>
      </c>
      <c r="B9" s="16">
        <v>37643.390000000138</v>
      </c>
      <c r="C9" s="17">
        <v>37977.237500000032</v>
      </c>
      <c r="D9" s="17">
        <v>7064.6900000000023</v>
      </c>
      <c r="E9" s="17">
        <v>54847.020000000011</v>
      </c>
      <c r="F9" s="17">
        <v>9398.4674999999988</v>
      </c>
      <c r="G9" s="40">
        <v>41921.757500000072</v>
      </c>
      <c r="H9" s="41">
        <v>188852.56249999712</v>
      </c>
    </row>
    <row r="10" spans="1:8" x14ac:dyDescent="0.45">
      <c r="A10" s="5" t="s">
        <v>8</v>
      </c>
      <c r="B10" s="16">
        <v>11836.797499999993</v>
      </c>
      <c r="C10" s="17">
        <v>171438.22000000015</v>
      </c>
      <c r="D10" s="17">
        <v>41499.135000000009</v>
      </c>
      <c r="E10" s="17">
        <v>539108.64750000089</v>
      </c>
      <c r="F10" s="17">
        <v>251669.11000000034</v>
      </c>
      <c r="G10" s="40">
        <v>456159.21750000137</v>
      </c>
      <c r="H10" s="41">
        <v>1471711.1274999885</v>
      </c>
    </row>
    <row r="11" spans="1:8" x14ac:dyDescent="0.45">
      <c r="A11" s="5" t="s">
        <v>9</v>
      </c>
      <c r="B11" s="16">
        <v>52933.760000000017</v>
      </c>
      <c r="C11" s="17">
        <v>17949.367500000008</v>
      </c>
      <c r="D11" s="17">
        <v>8375.9175000000014</v>
      </c>
      <c r="E11" s="17">
        <v>67324.737500000105</v>
      </c>
      <c r="F11" s="17">
        <v>11887.184999999996</v>
      </c>
      <c r="G11" s="40">
        <v>55459.425000000017</v>
      </c>
      <c r="H11" s="41">
        <v>213930.39249999716</v>
      </c>
    </row>
    <row r="12" spans="1:8" x14ac:dyDescent="0.45">
      <c r="A12" s="5" t="s">
        <v>10</v>
      </c>
      <c r="B12" s="16">
        <v>9816.9350000000122</v>
      </c>
      <c r="C12" s="17">
        <v>4382.97</v>
      </c>
      <c r="D12" s="17">
        <v>2238.1425000000004</v>
      </c>
      <c r="E12" s="17">
        <v>24601.377499999973</v>
      </c>
      <c r="F12" s="17">
        <v>4553.7950000000019</v>
      </c>
      <c r="G12" s="40">
        <v>27220.127500000006</v>
      </c>
      <c r="H12" s="41">
        <v>72813.347499999843</v>
      </c>
    </row>
    <row r="13" spans="1:8" x14ac:dyDescent="0.45">
      <c r="A13" s="5" t="s">
        <v>11</v>
      </c>
      <c r="B13" s="16">
        <v>6391.6674999999987</v>
      </c>
      <c r="C13" s="17">
        <v>4923.4275000000007</v>
      </c>
      <c r="D13" s="17">
        <v>10150.675000000003</v>
      </c>
      <c r="E13" s="17">
        <v>57545.630000000012</v>
      </c>
      <c r="F13" s="17">
        <v>11435.770000000002</v>
      </c>
      <c r="G13" s="40">
        <v>27188.622500000023</v>
      </c>
      <c r="H13" s="41">
        <v>117635.79250000039</v>
      </c>
    </row>
    <row r="14" spans="1:8" ht="14.65" thickBot="1" x14ac:dyDescent="0.5">
      <c r="A14" s="6" t="s">
        <v>12</v>
      </c>
      <c r="B14" s="18">
        <v>40556.79000000003</v>
      </c>
      <c r="C14" s="19">
        <v>17299.059999999998</v>
      </c>
      <c r="D14" s="19">
        <v>12726.279999999988</v>
      </c>
      <c r="E14" s="19">
        <v>83554.580000000045</v>
      </c>
      <c r="F14" s="19">
        <v>19808.222499999971</v>
      </c>
      <c r="G14" s="42">
        <v>57548.04250000001</v>
      </c>
      <c r="H14" s="43">
        <v>231492.97499999838</v>
      </c>
    </row>
    <row r="15" spans="1:8" ht="14.65" thickBot="1" x14ac:dyDescent="0.5">
      <c r="A15" s="9" t="s">
        <v>13</v>
      </c>
      <c r="B15" s="20">
        <v>412008.01500000001</v>
      </c>
      <c r="C15" s="21">
        <v>440688.87500000076</v>
      </c>
      <c r="D15" s="21">
        <v>140745.69500000004</v>
      </c>
      <c r="E15" s="21">
        <v>1327437.9574999919</v>
      </c>
      <c r="F15" s="21">
        <v>442433.03250000061</v>
      </c>
      <c r="G15" s="44">
        <v>1112165.4299999981</v>
      </c>
      <c r="H15" s="45">
        <v>3875479.0050001582</v>
      </c>
    </row>
    <row r="17" spans="1:8" x14ac:dyDescent="0.45">
      <c r="A17" s="87" t="s">
        <v>33</v>
      </c>
      <c r="B17" s="87"/>
      <c r="C17" s="87"/>
      <c r="D17" s="87"/>
      <c r="E17" s="87"/>
      <c r="F17" s="87"/>
      <c r="G17" s="87"/>
      <c r="H17" s="87"/>
    </row>
    <row r="18" spans="1:8" x14ac:dyDescent="0.45">
      <c r="A18" s="48" t="s">
        <v>34</v>
      </c>
      <c r="B18">
        <f>B15/$H15</f>
        <v>0.10631150742099897</v>
      </c>
      <c r="C18">
        <f t="shared" ref="C18:G18" si="0">C15/$H15</f>
        <v>0.11371210486017916</v>
      </c>
      <c r="D18">
        <f t="shared" si="0"/>
        <v>3.6316980383175705E-2</v>
      </c>
      <c r="E18">
        <f t="shared" si="0"/>
        <v>0.34252229357643948</v>
      </c>
      <c r="F18">
        <f t="shared" si="0"/>
        <v>0.11416215438895987</v>
      </c>
      <c r="G18">
        <f t="shared" si="0"/>
        <v>0.28697495937020373</v>
      </c>
    </row>
    <row r="20" spans="1:8" ht="27.5" customHeight="1" thickBot="1" x14ac:dyDescent="0.5">
      <c r="A20" s="70" t="s">
        <v>35</v>
      </c>
      <c r="B20" s="70"/>
      <c r="C20" s="70"/>
      <c r="D20" s="70"/>
      <c r="E20" s="70"/>
      <c r="F20" s="70"/>
      <c r="G20" s="70"/>
      <c r="H20" s="70"/>
    </row>
    <row r="21" spans="1:8" x14ac:dyDescent="0.45">
      <c r="A21" s="4" t="s">
        <v>0</v>
      </c>
      <c r="B21">
        <f>B2/$H2</f>
        <v>0.2054123841381327</v>
      </c>
      <c r="C21">
        <f t="shared" ref="C21:H21" si="1">C2/$H2</f>
        <v>0.12578315538454987</v>
      </c>
      <c r="D21">
        <f t="shared" si="1"/>
        <v>2.1898346119496745E-2</v>
      </c>
      <c r="E21">
        <f t="shared" si="1"/>
        <v>0.28838936290475192</v>
      </c>
      <c r="F21">
        <f t="shared" si="1"/>
        <v>6.0526539758774624E-2</v>
      </c>
      <c r="G21">
        <f t="shared" si="1"/>
        <v>0.29799021169430695</v>
      </c>
      <c r="H21">
        <f t="shared" si="1"/>
        <v>1</v>
      </c>
    </row>
    <row r="22" spans="1:8" x14ac:dyDescent="0.45">
      <c r="A22" s="5" t="s">
        <v>1</v>
      </c>
      <c r="B22">
        <f t="shared" ref="B22:H22" si="2">B3/$H3</f>
        <v>0.11309525847788256</v>
      </c>
      <c r="C22">
        <f t="shared" si="2"/>
        <v>0.13941257492495621</v>
      </c>
      <c r="D22">
        <f t="shared" si="2"/>
        <v>2.7523298547521179E-2</v>
      </c>
      <c r="E22">
        <f t="shared" si="2"/>
        <v>0.34079982964204025</v>
      </c>
      <c r="F22">
        <f t="shared" si="2"/>
        <v>0.1051791229682795</v>
      </c>
      <c r="G22">
        <f t="shared" si="2"/>
        <v>0.27398991543930862</v>
      </c>
      <c r="H22">
        <f t="shared" si="2"/>
        <v>1</v>
      </c>
    </row>
    <row r="23" spans="1:8" x14ac:dyDescent="0.45">
      <c r="A23" s="5" t="s">
        <v>2</v>
      </c>
      <c r="B23">
        <f t="shared" ref="B23:H23" si="3">B4/$H4</f>
        <v>0.18522234727279638</v>
      </c>
      <c r="C23">
        <f t="shared" si="3"/>
        <v>0.14654035748827182</v>
      </c>
      <c r="D23">
        <f t="shared" si="3"/>
        <v>6.1130771071377273E-2</v>
      </c>
      <c r="E23">
        <f t="shared" si="3"/>
        <v>0.24963245787664548</v>
      </c>
      <c r="F23">
        <f t="shared" si="3"/>
        <v>5.6274508667279038E-2</v>
      </c>
      <c r="G23">
        <f t="shared" si="3"/>
        <v>0.30119955762363165</v>
      </c>
      <c r="H23">
        <f t="shared" si="3"/>
        <v>1</v>
      </c>
    </row>
    <row r="24" spans="1:8" x14ac:dyDescent="0.45">
      <c r="A24" s="5" t="s">
        <v>3</v>
      </c>
      <c r="B24">
        <f t="shared" ref="B24:H24" si="4">B5/$H5</f>
        <v>0.13829975734884295</v>
      </c>
      <c r="C24">
        <f t="shared" si="4"/>
        <v>8.1793273793426824E-2</v>
      </c>
      <c r="D24">
        <f t="shared" si="4"/>
        <v>5.0401194157430197E-2</v>
      </c>
      <c r="E24">
        <f t="shared" si="4"/>
        <v>0.31325451484802741</v>
      </c>
      <c r="F24">
        <f t="shared" si="4"/>
        <v>7.9177548758961061E-2</v>
      </c>
      <c r="G24">
        <f t="shared" si="4"/>
        <v>0.33707371109331197</v>
      </c>
      <c r="H24">
        <f t="shared" si="4"/>
        <v>1</v>
      </c>
    </row>
    <row r="25" spans="1:8" x14ac:dyDescent="0.45">
      <c r="A25" s="5" t="s">
        <v>4</v>
      </c>
      <c r="B25">
        <f t="shared" ref="B25:H25" si="5">B6/$H6</f>
        <v>0.19137297736126835</v>
      </c>
      <c r="C25">
        <f t="shared" si="5"/>
        <v>0.1087321239417028</v>
      </c>
      <c r="D25">
        <f t="shared" si="5"/>
        <v>3.7221662349300147E-2</v>
      </c>
      <c r="E25">
        <f t="shared" si="5"/>
        <v>0.29317315801665456</v>
      </c>
      <c r="F25">
        <f t="shared" si="5"/>
        <v>8.1010539526766359E-2</v>
      </c>
      <c r="G25">
        <f t="shared" si="5"/>
        <v>0.28848953880431272</v>
      </c>
      <c r="H25">
        <f t="shared" si="5"/>
        <v>1</v>
      </c>
    </row>
    <row r="26" spans="1:8" x14ac:dyDescent="0.45">
      <c r="A26" s="5" t="s">
        <v>5</v>
      </c>
      <c r="B26">
        <f t="shared" ref="B26:H26" si="6">B7/$H7</f>
        <v>0.10111039787973973</v>
      </c>
      <c r="C26">
        <f t="shared" si="6"/>
        <v>4.7494792343414645E-2</v>
      </c>
      <c r="D26">
        <f t="shared" si="6"/>
        <v>6.4987329371072239E-2</v>
      </c>
      <c r="E26">
        <f t="shared" si="6"/>
        <v>0.45310191939095001</v>
      </c>
      <c r="F26">
        <f t="shared" si="6"/>
        <v>9.7839149437249889E-2</v>
      </c>
      <c r="G26">
        <f t="shared" si="6"/>
        <v>0.23546641157757464</v>
      </c>
      <c r="H26">
        <f t="shared" si="6"/>
        <v>1</v>
      </c>
    </row>
    <row r="27" spans="1:8" x14ac:dyDescent="0.45">
      <c r="A27" s="5" t="s">
        <v>6</v>
      </c>
      <c r="B27">
        <f t="shared" ref="B27:H27" si="7">B8/$H8</f>
        <v>0.24032065943111666</v>
      </c>
      <c r="C27">
        <f t="shared" si="7"/>
        <v>9.0288276636696863E-2</v>
      </c>
      <c r="D27">
        <f t="shared" si="7"/>
        <v>5.4367813262377607E-2</v>
      </c>
      <c r="E27">
        <f t="shared" si="7"/>
        <v>0.28465367848682455</v>
      </c>
      <c r="F27">
        <f t="shared" si="7"/>
        <v>6.0853893611940324E-2</v>
      </c>
      <c r="G27">
        <f t="shared" si="7"/>
        <v>0.26951567857105141</v>
      </c>
      <c r="H27">
        <f t="shared" si="7"/>
        <v>1</v>
      </c>
    </row>
    <row r="28" spans="1:8" x14ac:dyDescent="0.45">
      <c r="A28" s="5" t="s">
        <v>7</v>
      </c>
      <c r="B28">
        <f t="shared" ref="B28:H28" si="8">B9/$H9</f>
        <v>0.19932686907544986</v>
      </c>
      <c r="C28">
        <f t="shared" si="8"/>
        <v>0.20109463698699143</v>
      </c>
      <c r="D28">
        <f t="shared" si="8"/>
        <v>3.7408494258583919E-2</v>
      </c>
      <c r="E28">
        <f t="shared" si="8"/>
        <v>0.29042242940177659</v>
      </c>
      <c r="F28">
        <f t="shared" si="8"/>
        <v>4.9766163485338688E-2</v>
      </c>
      <c r="G28">
        <f t="shared" si="8"/>
        <v>0.22198140679187614</v>
      </c>
      <c r="H28">
        <f t="shared" si="8"/>
        <v>1</v>
      </c>
    </row>
    <row r="29" spans="1:8" x14ac:dyDescent="0.45">
      <c r="A29" s="5" t="s">
        <v>8</v>
      </c>
      <c r="B29">
        <f t="shared" ref="B29:H29" si="9">B10/$H10</f>
        <v>8.0428810238781633E-3</v>
      </c>
      <c r="C29">
        <f t="shared" si="9"/>
        <v>0.11648904244627414</v>
      </c>
      <c r="D29">
        <f t="shared" si="9"/>
        <v>2.8197880837182384E-2</v>
      </c>
      <c r="E29">
        <f t="shared" si="9"/>
        <v>0.36631417499423991</v>
      </c>
      <c r="F29">
        <f t="shared" si="9"/>
        <v>0.17100442151817752</v>
      </c>
      <c r="G29">
        <f t="shared" si="9"/>
        <v>0.30995159918025755</v>
      </c>
      <c r="H29">
        <f t="shared" si="9"/>
        <v>1</v>
      </c>
    </row>
    <row r="30" spans="1:8" x14ac:dyDescent="0.45">
      <c r="A30" s="5" t="s">
        <v>9</v>
      </c>
      <c r="B30">
        <f t="shared" ref="B30:H30" si="10">B11/$H11</f>
        <v>0.24743450138811257</v>
      </c>
      <c r="C30">
        <f t="shared" si="10"/>
        <v>8.3902840032419643E-2</v>
      </c>
      <c r="D30">
        <f t="shared" si="10"/>
        <v>3.9152536496188182E-2</v>
      </c>
      <c r="E30">
        <f t="shared" si="10"/>
        <v>0.3147039404417537</v>
      </c>
      <c r="F30">
        <f t="shared" si="10"/>
        <v>5.5565667229821744E-2</v>
      </c>
      <c r="G30">
        <f t="shared" si="10"/>
        <v>0.25924051441171808</v>
      </c>
      <c r="H30">
        <f t="shared" si="10"/>
        <v>1</v>
      </c>
    </row>
    <row r="31" spans="1:8" x14ac:dyDescent="0.45">
      <c r="A31" s="5" t="s">
        <v>10</v>
      </c>
      <c r="B31">
        <f t="shared" ref="B31:H31" si="11">B12/$H12</f>
        <v>0.13482328909545099</v>
      </c>
      <c r="C31">
        <f t="shared" si="11"/>
        <v>6.0194595503249036E-2</v>
      </c>
      <c r="D31">
        <f t="shared" si="11"/>
        <v>3.0738079992820071E-2</v>
      </c>
      <c r="E31">
        <f t="shared" si="11"/>
        <v>0.33786906308627035</v>
      </c>
      <c r="F31">
        <f t="shared" si="11"/>
        <v>6.2540662616836995E-2</v>
      </c>
      <c r="G31">
        <f t="shared" si="11"/>
        <v>0.37383430970537462</v>
      </c>
      <c r="H31">
        <f t="shared" si="11"/>
        <v>1</v>
      </c>
    </row>
    <row r="32" spans="1:8" x14ac:dyDescent="0.45">
      <c r="A32" s="5" t="s">
        <v>11</v>
      </c>
      <c r="B32">
        <f t="shared" ref="B32:H32" si="12">B13/$H13</f>
        <v>5.4334377013696554E-2</v>
      </c>
      <c r="C32">
        <f t="shared" si="12"/>
        <v>4.1853141763804454E-2</v>
      </c>
      <c r="D32">
        <f t="shared" si="12"/>
        <v>8.6289000858305681E-2</v>
      </c>
      <c r="E32">
        <f t="shared" si="12"/>
        <v>0.48918470116142432</v>
      </c>
      <c r="F32">
        <f t="shared" si="12"/>
        <v>9.7213354515378173E-2</v>
      </c>
      <c r="G32">
        <f t="shared" si="12"/>
        <v>0.23112542468738784</v>
      </c>
      <c r="H32">
        <f t="shared" si="12"/>
        <v>1</v>
      </c>
    </row>
    <row r="33" spans="1:8" ht="14.65" thickBot="1" x14ac:dyDescent="0.5">
      <c r="A33" s="6" t="s">
        <v>12</v>
      </c>
      <c r="B33">
        <f t="shared" ref="B33:H33" si="13">B14/$H14</f>
        <v>0.17519663393673313</v>
      </c>
      <c r="C33">
        <f t="shared" si="13"/>
        <v>7.4728228793984441E-2</v>
      </c>
      <c r="D33">
        <f t="shared" si="13"/>
        <v>5.4974799991231171E-2</v>
      </c>
      <c r="E33">
        <f t="shared" si="13"/>
        <v>0.36093786431316383</v>
      </c>
      <c r="F33">
        <f t="shared" si="13"/>
        <v>8.5567272613780651E-2</v>
      </c>
      <c r="G33">
        <f t="shared" si="13"/>
        <v>0.24859520035111396</v>
      </c>
      <c r="H33">
        <f t="shared" si="13"/>
        <v>1</v>
      </c>
    </row>
    <row r="35" spans="1:8" ht="44.55" customHeight="1" thickBot="1" x14ac:dyDescent="0.5">
      <c r="A35" s="70" t="s">
        <v>56</v>
      </c>
      <c r="B35" s="70"/>
      <c r="C35" s="70"/>
      <c r="D35" s="70"/>
      <c r="E35" s="70"/>
      <c r="F35" s="70"/>
      <c r="G35" s="70"/>
      <c r="H35" s="70"/>
    </row>
    <row r="36" spans="1:8" ht="40.9" thickBot="1" x14ac:dyDescent="0.5">
      <c r="A36" s="64"/>
      <c r="B36" s="12" t="s">
        <v>14</v>
      </c>
      <c r="C36" s="12" t="s">
        <v>15</v>
      </c>
      <c r="D36" s="12" t="s">
        <v>16</v>
      </c>
      <c r="E36" s="12" t="s">
        <v>17</v>
      </c>
      <c r="F36" s="12" t="s">
        <v>57</v>
      </c>
      <c r="G36" s="12" t="s">
        <v>19</v>
      </c>
    </row>
    <row r="37" spans="1:8" x14ac:dyDescent="0.45">
      <c r="A37" s="4" t="s">
        <v>0</v>
      </c>
      <c r="B37" s="63">
        <f>B21/B$18</f>
        <v>1.9321745041643443</v>
      </c>
      <c r="C37" s="63">
        <f t="shared" ref="C37:G37" si="14">C21/C$18</f>
        <v>1.1061544902296314</v>
      </c>
      <c r="D37" s="63">
        <f t="shared" si="14"/>
        <v>0.60297816306449936</v>
      </c>
      <c r="E37" s="63">
        <f t="shared" si="14"/>
        <v>0.84195793474795555</v>
      </c>
      <c r="F37" s="63">
        <f t="shared" si="14"/>
        <v>0.53018042697894185</v>
      </c>
      <c r="G37" s="63">
        <f t="shared" si="14"/>
        <v>1.0383840191084175</v>
      </c>
    </row>
    <row r="38" spans="1:8" x14ac:dyDescent="0.45">
      <c r="A38" s="5" t="s">
        <v>1</v>
      </c>
      <c r="B38" s="63">
        <f t="shared" ref="B38:G38" si="15">B22/B$18</f>
        <v>1.0638101295094951</v>
      </c>
      <c r="C38" s="63">
        <f t="shared" si="15"/>
        <v>1.2260134934304352</v>
      </c>
      <c r="D38" s="63">
        <f t="shared" si="15"/>
        <v>0.75786307829358224</v>
      </c>
      <c r="E38" s="63">
        <f t="shared" si="15"/>
        <v>0.99497123554670219</v>
      </c>
      <c r="F38" s="63">
        <f t="shared" si="15"/>
        <v>0.9213134031259218</v>
      </c>
      <c r="G38" s="63">
        <f t="shared" si="15"/>
        <v>0.95475199662231114</v>
      </c>
    </row>
    <row r="39" spans="1:8" x14ac:dyDescent="0.45">
      <c r="A39" s="5" t="s">
        <v>2</v>
      </c>
      <c r="B39" s="63">
        <f t="shared" ref="B39:G39" si="16">B23/B$18</f>
        <v>1.7422605677041758</v>
      </c>
      <c r="C39" s="63">
        <f t="shared" si="16"/>
        <v>1.2886962005360678</v>
      </c>
      <c r="D39" s="63">
        <f t="shared" si="16"/>
        <v>1.6832558881931954</v>
      </c>
      <c r="E39" s="63">
        <f t="shared" si="16"/>
        <v>0.72880645306357528</v>
      </c>
      <c r="F39" s="63">
        <f t="shared" si="16"/>
        <v>0.49293488694639687</v>
      </c>
      <c r="G39" s="63">
        <f t="shared" si="16"/>
        <v>1.0495673848500415</v>
      </c>
    </row>
    <row r="40" spans="1:8" x14ac:dyDescent="0.45">
      <c r="A40" s="5" t="s">
        <v>3</v>
      </c>
      <c r="B40" s="63">
        <f t="shared" ref="B40:G40" si="17">B24/B$18</f>
        <v>1.3008916974638398</v>
      </c>
      <c r="C40" s="63">
        <f t="shared" si="17"/>
        <v>0.7193013786351079</v>
      </c>
      <c r="D40" s="63">
        <f t="shared" si="17"/>
        <v>1.3878134587637463</v>
      </c>
      <c r="E40" s="63">
        <f t="shared" si="17"/>
        <v>0.91455219331035897</v>
      </c>
      <c r="F40" s="63">
        <f t="shared" si="17"/>
        <v>0.69355338625790675</v>
      </c>
      <c r="G40" s="63">
        <f t="shared" si="17"/>
        <v>1.1745753421589644</v>
      </c>
    </row>
    <row r="41" spans="1:8" x14ac:dyDescent="0.45">
      <c r="A41" s="5" t="s">
        <v>4</v>
      </c>
      <c r="B41" s="63">
        <f t="shared" ref="B41:G41" si="18">B25/B$18</f>
        <v>1.800115359134375</v>
      </c>
      <c r="C41" s="63">
        <f t="shared" si="18"/>
        <v>0.95620535804345752</v>
      </c>
      <c r="D41" s="63">
        <f t="shared" si="18"/>
        <v>1.0249107154994512</v>
      </c>
      <c r="E41" s="63">
        <f t="shared" si="18"/>
        <v>0.85592431066454988</v>
      </c>
      <c r="F41" s="63">
        <f t="shared" si="18"/>
        <v>0.70960941443656345</v>
      </c>
      <c r="G41" s="63">
        <f t="shared" si="18"/>
        <v>1.0052777407388884</v>
      </c>
    </row>
    <row r="42" spans="1:8" x14ac:dyDescent="0.45">
      <c r="A42" s="5" t="s">
        <v>5</v>
      </c>
      <c r="B42" s="63">
        <f t="shared" ref="B42:G42" si="19">B26/B$18</f>
        <v>0.95107670216110674</v>
      </c>
      <c r="C42" s="63">
        <f t="shared" si="19"/>
        <v>0.41767578220290991</v>
      </c>
      <c r="D42" s="63">
        <f t="shared" si="19"/>
        <v>1.7894474894498231</v>
      </c>
      <c r="E42" s="63">
        <f t="shared" si="19"/>
        <v>1.322839207515212</v>
      </c>
      <c r="F42" s="63">
        <f t="shared" si="19"/>
        <v>0.85701912302656669</v>
      </c>
      <c r="G42" s="63">
        <f t="shared" si="19"/>
        <v>0.82051204779096432</v>
      </c>
    </row>
    <row r="43" spans="1:8" x14ac:dyDescent="0.45">
      <c r="A43" s="5" t="s">
        <v>6</v>
      </c>
      <c r="B43" s="63">
        <f t="shared" ref="B43:G43" si="20">B27/B$18</f>
        <v>2.2605328930144375</v>
      </c>
      <c r="C43" s="63">
        <f t="shared" si="20"/>
        <v>0.7940076102514827</v>
      </c>
      <c r="D43" s="63">
        <f t="shared" si="20"/>
        <v>1.4970356204934971</v>
      </c>
      <c r="E43" s="63">
        <f t="shared" si="20"/>
        <v>0.8310515368638316</v>
      </c>
      <c r="F43" s="63">
        <f t="shared" si="20"/>
        <v>0.53304787333117498</v>
      </c>
      <c r="G43" s="63">
        <f t="shared" si="20"/>
        <v>0.93916096081181255</v>
      </c>
    </row>
    <row r="44" spans="1:8" x14ac:dyDescent="0.45">
      <c r="A44" s="5" t="s">
        <v>7</v>
      </c>
      <c r="B44" s="63">
        <f t="shared" ref="B44:G44" si="21">B28/B$18</f>
        <v>1.8749322054677047</v>
      </c>
      <c r="C44" s="63">
        <f t="shared" si="21"/>
        <v>1.7684540905672106</v>
      </c>
      <c r="D44" s="63">
        <f t="shared" si="21"/>
        <v>1.0300551935731384</v>
      </c>
      <c r="E44" s="63">
        <f t="shared" si="21"/>
        <v>0.8478935089723264</v>
      </c>
      <c r="F44" s="63">
        <f t="shared" si="21"/>
        <v>0.43592523066603378</v>
      </c>
      <c r="G44" s="63">
        <f t="shared" si="21"/>
        <v>0.77352186852482641</v>
      </c>
    </row>
    <row r="45" spans="1:8" x14ac:dyDescent="0.45">
      <c r="A45" s="5" t="s">
        <v>8</v>
      </c>
      <c r="B45" s="63">
        <f t="shared" ref="B45:G45" si="22">B29/B$18</f>
        <v>7.565390820796046E-2</v>
      </c>
      <c r="C45" s="63">
        <f t="shared" si="22"/>
        <v>1.0244207737558768</v>
      </c>
      <c r="D45" s="63">
        <f t="shared" si="22"/>
        <v>0.77643792351870211</v>
      </c>
      <c r="E45" s="63">
        <f t="shared" si="22"/>
        <v>1.0694608259491023</v>
      </c>
      <c r="F45" s="63">
        <f t="shared" si="22"/>
        <v>1.4979081503275715</v>
      </c>
      <c r="G45" s="63">
        <f t="shared" si="22"/>
        <v>1.0800649640668247</v>
      </c>
    </row>
    <row r="46" spans="1:8" x14ac:dyDescent="0.45">
      <c r="A46" s="5" t="s">
        <v>9</v>
      </c>
      <c r="B46" s="63">
        <f t="shared" ref="B46:G46" si="23">B30/B$18</f>
        <v>2.327447962977887</v>
      </c>
      <c r="C46" s="63">
        <f t="shared" si="23"/>
        <v>0.73785319632933444</v>
      </c>
      <c r="D46" s="63">
        <f t="shared" si="23"/>
        <v>1.0780779702248067</v>
      </c>
      <c r="E46" s="63">
        <f t="shared" si="23"/>
        <v>0.91878381741456583</v>
      </c>
      <c r="F46" s="63">
        <f t="shared" si="23"/>
        <v>0.48672581143226273</v>
      </c>
      <c r="G46" s="63">
        <f t="shared" si="23"/>
        <v>0.90335587112077043</v>
      </c>
    </row>
    <row r="47" spans="1:8" x14ac:dyDescent="0.45">
      <c r="A47" s="5" t="s">
        <v>10</v>
      </c>
      <c r="B47" s="63">
        <f t="shared" ref="B47:G47" si="24">B31/B$18</f>
        <v>1.2681909265150753</v>
      </c>
      <c r="C47" s="63">
        <f t="shared" si="24"/>
        <v>0.52935961019510225</v>
      </c>
      <c r="D47" s="63">
        <f t="shared" si="24"/>
        <v>0.84638314277526971</v>
      </c>
      <c r="E47" s="63">
        <f t="shared" si="24"/>
        <v>0.98641480984614893</v>
      </c>
      <c r="F47" s="63">
        <f t="shared" si="24"/>
        <v>0.54782307632138583</v>
      </c>
      <c r="G47" s="63">
        <f t="shared" si="24"/>
        <v>1.3026722280082998</v>
      </c>
    </row>
    <row r="48" spans="1:8" x14ac:dyDescent="0.45">
      <c r="A48" s="5" t="s">
        <v>11</v>
      </c>
      <c r="B48" s="63">
        <f t="shared" ref="B48:G48" si="25">B32/B$18</f>
        <v>0.51108650730094218</v>
      </c>
      <c r="C48" s="63">
        <f t="shared" si="25"/>
        <v>0.3680623256008429</v>
      </c>
      <c r="D48" s="63">
        <f t="shared" si="25"/>
        <v>2.3759960202605428</v>
      </c>
      <c r="E48" s="63">
        <f t="shared" si="25"/>
        <v>1.4281835382264094</v>
      </c>
      <c r="F48" s="63">
        <f t="shared" si="25"/>
        <v>0.85153749099867426</v>
      </c>
      <c r="G48" s="63">
        <f t="shared" si="25"/>
        <v>0.80538533813060387</v>
      </c>
    </row>
    <row r="49" spans="1:7" ht="14.65" thickBot="1" x14ac:dyDescent="0.5">
      <c r="A49" s="6" t="s">
        <v>12</v>
      </c>
      <c r="B49" s="63">
        <f t="shared" ref="B49:G49" si="26">B33/B$18</f>
        <v>1.6479555053522621</v>
      </c>
      <c r="C49" s="63">
        <f t="shared" si="26"/>
        <v>0.65717039435573332</v>
      </c>
      <c r="D49" s="63">
        <f t="shared" si="26"/>
        <v>1.5137491997186785</v>
      </c>
      <c r="E49" s="63">
        <f t="shared" si="26"/>
        <v>1.0537645901656167</v>
      </c>
      <c r="F49" s="63">
        <f t="shared" si="26"/>
        <v>0.74952398254719255</v>
      </c>
      <c r="G49" s="63">
        <f t="shared" si="26"/>
        <v>0.86626094798194897</v>
      </c>
    </row>
  </sheetData>
  <mergeCells count="3">
    <mergeCell ref="A17:H17"/>
    <mergeCell ref="A20:H20"/>
    <mergeCell ref="A35:H35"/>
  </mergeCells>
  <conditionalFormatting sqref="B37:B49">
    <cfRule type="dataBar" priority="7">
      <dataBar>
        <cfvo type="min"/>
        <cfvo type="max"/>
        <color rgb="FFFFB628"/>
      </dataBar>
      <extLst>
        <ext xmlns:x14="http://schemas.microsoft.com/office/spreadsheetml/2009/9/main" uri="{B025F937-C7B1-47D3-B67F-A62EFF666E3E}">
          <x14:id>{C144FA90-94B0-4F97-9834-810AE458FA74}</x14:id>
        </ext>
      </extLst>
    </cfRule>
  </conditionalFormatting>
  <conditionalFormatting sqref="C37:C49">
    <cfRule type="dataBar" priority="6">
      <dataBar>
        <cfvo type="min"/>
        <cfvo type="max"/>
        <color rgb="FF638EC6"/>
      </dataBar>
      <extLst>
        <ext xmlns:x14="http://schemas.microsoft.com/office/spreadsheetml/2009/9/main" uri="{B025F937-C7B1-47D3-B67F-A62EFF666E3E}">
          <x14:id>{8C446661-C390-4B20-B6A1-4A3234CBAB93}</x14:id>
        </ext>
      </extLst>
    </cfRule>
  </conditionalFormatting>
  <conditionalFormatting sqref="D37:D49">
    <cfRule type="dataBar" priority="5">
      <dataBar>
        <cfvo type="min"/>
        <cfvo type="max"/>
        <color rgb="FFFFB628"/>
      </dataBar>
      <extLst>
        <ext xmlns:x14="http://schemas.microsoft.com/office/spreadsheetml/2009/9/main" uri="{B025F937-C7B1-47D3-B67F-A62EFF666E3E}">
          <x14:id>{7C7C9195-F187-4C81-9882-AC80E7326546}</x14:id>
        </ext>
      </extLst>
    </cfRule>
  </conditionalFormatting>
  <conditionalFormatting sqref="E37:E49">
    <cfRule type="dataBar" priority="3">
      <dataBar>
        <cfvo type="min"/>
        <cfvo type="max"/>
        <color rgb="FF638EC6"/>
      </dataBar>
      <extLst>
        <ext xmlns:x14="http://schemas.microsoft.com/office/spreadsheetml/2009/9/main" uri="{B025F937-C7B1-47D3-B67F-A62EFF666E3E}">
          <x14:id>{C0D605E4-7615-43AC-B676-B988616A34D0}</x14:id>
        </ext>
      </extLst>
    </cfRule>
  </conditionalFormatting>
  <conditionalFormatting sqref="F37:F49">
    <cfRule type="dataBar" priority="2">
      <dataBar>
        <cfvo type="min"/>
        <cfvo type="max"/>
        <color rgb="FFFFB628"/>
      </dataBar>
      <extLst>
        <ext xmlns:x14="http://schemas.microsoft.com/office/spreadsheetml/2009/9/main" uri="{B025F937-C7B1-47D3-B67F-A62EFF666E3E}">
          <x14:id>{FEA0061B-5B05-455E-8750-25C99995A4A9}</x14:id>
        </ext>
      </extLst>
    </cfRule>
  </conditionalFormatting>
  <conditionalFormatting sqref="G37:G49">
    <cfRule type="dataBar" priority="1">
      <dataBar>
        <cfvo type="min"/>
        <cfvo type="max"/>
        <color rgb="FF638EC6"/>
      </dataBar>
      <extLst>
        <ext xmlns:x14="http://schemas.microsoft.com/office/spreadsheetml/2009/9/main" uri="{B025F937-C7B1-47D3-B67F-A62EFF666E3E}">
          <x14:id>{EF0AAF1B-8895-4B1E-B177-4C605680727D}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C144FA90-94B0-4F97-9834-810AE458FA74}">
            <x14:dataBar minLength="0" maxLength="100" gradient="0">
              <x14:cfvo type="autoMin"/>
              <x14:cfvo type="autoMax"/>
              <x14:negativeFillColor rgb="FFFF0000"/>
              <x14:axisColor rgb="FF000000"/>
            </x14:dataBar>
          </x14:cfRule>
          <xm:sqref>B37:B49</xm:sqref>
        </x14:conditionalFormatting>
        <x14:conditionalFormatting xmlns:xm="http://schemas.microsoft.com/office/excel/2006/main">
          <x14:cfRule type="dataBar" id="{8C446661-C390-4B20-B6A1-4A3234CBAB93}">
            <x14:dataBar minLength="0" maxLength="100" gradient="0">
              <x14:cfvo type="autoMin"/>
              <x14:cfvo type="autoMax"/>
              <x14:negativeFillColor rgb="FFFF0000"/>
              <x14:axisColor rgb="FF000000"/>
            </x14:dataBar>
          </x14:cfRule>
          <xm:sqref>C37:C49</xm:sqref>
        </x14:conditionalFormatting>
        <x14:conditionalFormatting xmlns:xm="http://schemas.microsoft.com/office/excel/2006/main">
          <x14:cfRule type="dataBar" id="{7C7C9195-F187-4C81-9882-AC80E7326546}">
            <x14:dataBar minLength="0" maxLength="100" gradient="0">
              <x14:cfvo type="autoMin"/>
              <x14:cfvo type="autoMax"/>
              <x14:negativeFillColor rgb="FFFF0000"/>
              <x14:axisColor rgb="FF000000"/>
            </x14:dataBar>
          </x14:cfRule>
          <xm:sqref>D37:D49</xm:sqref>
        </x14:conditionalFormatting>
        <x14:conditionalFormatting xmlns:xm="http://schemas.microsoft.com/office/excel/2006/main">
          <x14:cfRule type="dataBar" id="{C0D605E4-7615-43AC-B676-B988616A34D0}">
            <x14:dataBar minLength="0" maxLength="100" gradient="0">
              <x14:cfvo type="autoMin"/>
              <x14:cfvo type="autoMax"/>
              <x14:negativeFillColor rgb="FFFF0000"/>
              <x14:axisColor rgb="FF000000"/>
            </x14:dataBar>
          </x14:cfRule>
          <xm:sqref>E37:E49</xm:sqref>
        </x14:conditionalFormatting>
        <x14:conditionalFormatting xmlns:xm="http://schemas.microsoft.com/office/excel/2006/main">
          <x14:cfRule type="dataBar" id="{FEA0061B-5B05-455E-8750-25C99995A4A9}">
            <x14:dataBar minLength="0" maxLength="100" gradient="0">
              <x14:cfvo type="autoMin"/>
              <x14:cfvo type="autoMax"/>
              <x14:negativeFillColor rgb="FFFF0000"/>
              <x14:axisColor rgb="FF000000"/>
            </x14:dataBar>
          </x14:cfRule>
          <xm:sqref>F37:F49</xm:sqref>
        </x14:conditionalFormatting>
        <x14:conditionalFormatting xmlns:xm="http://schemas.microsoft.com/office/excel/2006/main">
          <x14:cfRule type="dataBar" id="{EF0AAF1B-8895-4B1E-B177-4C605680727D}">
            <x14:dataBar minLength="0" maxLength="100" gradient="0">
              <x14:cfvo type="autoMin"/>
              <x14:cfvo type="autoMax"/>
              <x14:negativeFillColor rgb="FFFF0000"/>
              <x14:axisColor rgb="FF000000"/>
            </x14:dataBar>
          </x14:cfRule>
          <xm:sqref>G37:G49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9</vt:i4>
      </vt:variant>
    </vt:vector>
  </HeadingPairs>
  <TitlesOfParts>
    <vt:vector size="9" baseType="lpstr">
      <vt:lpstr>απασχόληση</vt:lpstr>
      <vt:lpstr>ΑΕΠ</vt:lpstr>
      <vt:lpstr>πληθυσμός</vt:lpstr>
      <vt:lpstr>ερ.1</vt:lpstr>
      <vt:lpstr>ερ.2</vt:lpstr>
      <vt:lpstr>ερ.3</vt:lpstr>
      <vt:lpstr>ερ.4_2008</vt:lpstr>
      <vt:lpstr>ερ.4_2020</vt:lpstr>
      <vt:lpstr>ερ.5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Gourzis Konstantinos</dc:creator>
  <cp:lastModifiedBy>Vasiliki Krommyda</cp:lastModifiedBy>
  <dcterms:created xsi:type="dcterms:W3CDTF">2022-05-09T16:16:41Z</dcterms:created>
  <dcterms:modified xsi:type="dcterms:W3CDTF">2025-06-16T13:28:53Z</dcterms:modified>
</cp:coreProperties>
</file>