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Cloud Backup\LAPTOP-68H8EDHI\Υπολογιστής\ΔΙΔΑΚΤΙΚΗ ΕΜΠΕΙΡΙΑ - ΔΙΑΛΕΞΕΙΣ\2024 2025 ΕΑΡΙΝΟ\ΠΑΝΕΠΙΣΤΗΜΙΟ ΑΙΓΑΙΟΥ\ΓΕΩ336_ΠΕΡΙΦΕΡΕΙΑΚΗ ΑΝΑΛΥΣΗ\ΥΛΙΚΟ ECLASS\ΑΣΚΗΣΕΙΣ\"/>
    </mc:Choice>
  </mc:AlternateContent>
  <xr:revisionPtr revIDLastSave="0" documentId="13_ncr:1_{4D8560EF-FD0C-49D4-B5D4-00369175D730}" xr6:coauthVersionLast="47" xr6:coauthVersionMax="47" xr10:uidLastSave="{00000000-0000-0000-0000-000000000000}"/>
  <bookViews>
    <workbookView xWindow="-98" yWindow="-98" windowWidth="19396" windowHeight="11475" xr2:uid="{311359D3-D10A-4699-9BDD-CB80E3A9212E}"/>
  </bookViews>
  <sheets>
    <sheet name="HHI " sheetId="1" r:id="rId1"/>
    <sheet name="RDI" sheetId="3" r:id="rId2"/>
    <sheet name="RDI &amp; diagram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A22" i="4" l="1"/>
  <c r="AA23" i="4"/>
  <c r="AA24" i="4"/>
  <c r="AA25" i="4"/>
  <c r="AA26" i="4"/>
  <c r="AA27" i="4"/>
  <c r="AA28" i="4"/>
  <c r="AA29" i="4"/>
  <c r="AA30" i="4"/>
  <c r="AA31" i="4"/>
  <c r="AA32" i="4"/>
  <c r="AA33" i="4"/>
  <c r="AA21" i="4"/>
  <c r="W33" i="4"/>
  <c r="G12" i="3"/>
  <c r="O23" i="4"/>
  <c r="P23" i="4"/>
  <c r="Q23" i="4"/>
  <c r="R23" i="4"/>
  <c r="S23" i="4"/>
  <c r="T23" i="4"/>
  <c r="U23" i="4"/>
  <c r="V23" i="4"/>
  <c r="W23" i="4"/>
  <c r="X23" i="4"/>
  <c r="O24" i="4"/>
  <c r="P24" i="4"/>
  <c r="Q24" i="4"/>
  <c r="R24" i="4"/>
  <c r="S24" i="4"/>
  <c r="T24" i="4"/>
  <c r="U24" i="4"/>
  <c r="V24" i="4"/>
  <c r="W24" i="4"/>
  <c r="X24" i="4"/>
  <c r="O25" i="4"/>
  <c r="P25" i="4"/>
  <c r="Q25" i="4"/>
  <c r="R25" i="4"/>
  <c r="S25" i="4"/>
  <c r="T25" i="4"/>
  <c r="U25" i="4"/>
  <c r="V25" i="4"/>
  <c r="W25" i="4"/>
  <c r="X25" i="4"/>
  <c r="O26" i="4"/>
  <c r="P26" i="4"/>
  <c r="Q26" i="4"/>
  <c r="R26" i="4"/>
  <c r="S26" i="4"/>
  <c r="T26" i="4"/>
  <c r="U26" i="4"/>
  <c r="V26" i="4"/>
  <c r="W26" i="4"/>
  <c r="X26" i="4"/>
  <c r="O27" i="4"/>
  <c r="P27" i="4"/>
  <c r="Q27" i="4"/>
  <c r="R27" i="4"/>
  <c r="S27" i="4"/>
  <c r="T27" i="4"/>
  <c r="U27" i="4"/>
  <c r="V27" i="4"/>
  <c r="W27" i="4"/>
  <c r="X27" i="4"/>
  <c r="O28" i="4"/>
  <c r="P28" i="4"/>
  <c r="Q28" i="4"/>
  <c r="R28" i="4"/>
  <c r="S28" i="4"/>
  <c r="T28" i="4"/>
  <c r="U28" i="4"/>
  <c r="V28" i="4"/>
  <c r="W28" i="4"/>
  <c r="X28" i="4"/>
  <c r="O29" i="4"/>
  <c r="P29" i="4"/>
  <c r="Q29" i="4"/>
  <c r="R29" i="4"/>
  <c r="S29" i="4"/>
  <c r="T29" i="4"/>
  <c r="U29" i="4"/>
  <c r="V29" i="4"/>
  <c r="W29" i="4"/>
  <c r="X29" i="4"/>
  <c r="O30" i="4"/>
  <c r="P30" i="4"/>
  <c r="Q30" i="4"/>
  <c r="R30" i="4"/>
  <c r="S30" i="4"/>
  <c r="T30" i="4"/>
  <c r="U30" i="4"/>
  <c r="V30" i="4"/>
  <c r="W30" i="4"/>
  <c r="X30" i="4"/>
  <c r="O31" i="4"/>
  <c r="P31" i="4"/>
  <c r="Q31" i="4"/>
  <c r="R31" i="4"/>
  <c r="S31" i="4"/>
  <c r="T31" i="4"/>
  <c r="U31" i="4"/>
  <c r="V31" i="4"/>
  <c r="W31" i="4"/>
  <c r="X31" i="4"/>
  <c r="O32" i="4"/>
  <c r="P32" i="4"/>
  <c r="Q32" i="4"/>
  <c r="R32" i="4"/>
  <c r="S32" i="4"/>
  <c r="T32" i="4"/>
  <c r="U32" i="4"/>
  <c r="V32" i="4"/>
  <c r="W32" i="4"/>
  <c r="X32" i="4"/>
  <c r="O33" i="4"/>
  <c r="P33" i="4"/>
  <c r="Q33" i="4"/>
  <c r="R33" i="4"/>
  <c r="S33" i="4"/>
  <c r="T33" i="4"/>
  <c r="U33" i="4"/>
  <c r="V33" i="4"/>
  <c r="X33" i="4"/>
  <c r="P22" i="4"/>
  <c r="Q22" i="4"/>
  <c r="R22" i="4"/>
  <c r="S22" i="4"/>
  <c r="T22" i="4"/>
  <c r="U22" i="4"/>
  <c r="V22" i="4"/>
  <c r="W22" i="4"/>
  <c r="X22" i="4"/>
  <c r="O22" i="4"/>
  <c r="Q21" i="4"/>
  <c r="R21" i="4"/>
  <c r="S21" i="4"/>
  <c r="T21" i="4"/>
  <c r="U21" i="4"/>
  <c r="V21" i="4"/>
  <c r="W21" i="4"/>
  <c r="X21" i="4"/>
  <c r="P21" i="4"/>
  <c r="O21" i="4"/>
  <c r="C22" i="4"/>
  <c r="D22" i="4"/>
  <c r="E22" i="4"/>
  <c r="F22" i="4"/>
  <c r="G22" i="4"/>
  <c r="H22" i="4"/>
  <c r="I22" i="4"/>
  <c r="J22" i="4"/>
  <c r="K22" i="4"/>
  <c r="L22" i="4"/>
  <c r="C23" i="4"/>
  <c r="D23" i="4"/>
  <c r="E23" i="4"/>
  <c r="F23" i="4"/>
  <c r="G23" i="4"/>
  <c r="H23" i="4"/>
  <c r="I23" i="4"/>
  <c r="J23" i="4"/>
  <c r="K23" i="4"/>
  <c r="L23" i="4"/>
  <c r="C24" i="4"/>
  <c r="D24" i="4"/>
  <c r="E24" i="4"/>
  <c r="F24" i="4"/>
  <c r="G24" i="4"/>
  <c r="H24" i="4"/>
  <c r="I24" i="4"/>
  <c r="J24" i="4"/>
  <c r="K24" i="4"/>
  <c r="L24" i="4"/>
  <c r="C25" i="4"/>
  <c r="D25" i="4"/>
  <c r="E25" i="4"/>
  <c r="F25" i="4"/>
  <c r="G25" i="4"/>
  <c r="H25" i="4"/>
  <c r="I25" i="4"/>
  <c r="J25" i="4"/>
  <c r="K25" i="4"/>
  <c r="L25" i="4"/>
  <c r="C26" i="4"/>
  <c r="D26" i="4"/>
  <c r="E26" i="4"/>
  <c r="F26" i="4"/>
  <c r="G26" i="4"/>
  <c r="H26" i="4"/>
  <c r="I26" i="4"/>
  <c r="J26" i="4"/>
  <c r="K26" i="4"/>
  <c r="L26" i="4"/>
  <c r="C27" i="4"/>
  <c r="D27" i="4"/>
  <c r="E27" i="4"/>
  <c r="F27" i="4"/>
  <c r="G27" i="4"/>
  <c r="H27" i="4"/>
  <c r="I27" i="4"/>
  <c r="J27" i="4"/>
  <c r="K27" i="4"/>
  <c r="L27" i="4"/>
  <c r="C28" i="4"/>
  <c r="D28" i="4"/>
  <c r="E28" i="4"/>
  <c r="F28" i="4"/>
  <c r="G28" i="4"/>
  <c r="H28" i="4"/>
  <c r="I28" i="4"/>
  <c r="J28" i="4"/>
  <c r="K28" i="4"/>
  <c r="L28" i="4"/>
  <c r="C29" i="4"/>
  <c r="D29" i="4"/>
  <c r="E29" i="4"/>
  <c r="F29" i="4"/>
  <c r="G29" i="4"/>
  <c r="H29" i="4"/>
  <c r="I29" i="4"/>
  <c r="J29" i="4"/>
  <c r="K29" i="4"/>
  <c r="L29" i="4"/>
  <c r="C30" i="4"/>
  <c r="D30" i="4"/>
  <c r="E30" i="4"/>
  <c r="F30" i="4"/>
  <c r="G30" i="4"/>
  <c r="H30" i="4"/>
  <c r="I30" i="4"/>
  <c r="J30" i="4"/>
  <c r="K30" i="4"/>
  <c r="L30" i="4"/>
  <c r="C31" i="4"/>
  <c r="D31" i="4"/>
  <c r="E31" i="4"/>
  <c r="F31" i="4"/>
  <c r="G31" i="4"/>
  <c r="H31" i="4"/>
  <c r="I31" i="4"/>
  <c r="J31" i="4"/>
  <c r="K31" i="4"/>
  <c r="L31" i="4"/>
  <c r="C32" i="4"/>
  <c r="D32" i="4"/>
  <c r="E32" i="4"/>
  <c r="F32" i="4"/>
  <c r="G32" i="4"/>
  <c r="H32" i="4"/>
  <c r="I32" i="4"/>
  <c r="J32" i="4"/>
  <c r="K32" i="4"/>
  <c r="L32" i="4"/>
  <c r="C33" i="4"/>
  <c r="D33" i="4"/>
  <c r="E33" i="4"/>
  <c r="F33" i="4"/>
  <c r="G33" i="4"/>
  <c r="H33" i="4"/>
  <c r="I33" i="4"/>
  <c r="J33" i="4"/>
  <c r="K33" i="4"/>
  <c r="L33" i="4"/>
  <c r="C21" i="4"/>
  <c r="D21" i="4"/>
  <c r="E21" i="4"/>
  <c r="F21" i="4"/>
  <c r="G21" i="4"/>
  <c r="H21" i="4"/>
  <c r="I21" i="4"/>
  <c r="J21" i="4"/>
  <c r="K21" i="4"/>
  <c r="L21" i="4"/>
  <c r="F20" i="4"/>
  <c r="G20" i="4"/>
  <c r="H20" i="4"/>
  <c r="I20" i="4"/>
  <c r="J20" i="4"/>
  <c r="K20" i="4"/>
  <c r="L20" i="4"/>
  <c r="D20" i="4"/>
  <c r="E20" i="4"/>
  <c r="C20" i="4"/>
  <c r="I17" i="1"/>
  <c r="H4" i="1"/>
  <c r="G4" i="1"/>
  <c r="H5" i="1"/>
  <c r="H6" i="1"/>
  <c r="H7" i="1"/>
  <c r="H8" i="1"/>
  <c r="H9" i="1"/>
  <c r="H10" i="1"/>
  <c r="H11" i="1"/>
  <c r="H12" i="1"/>
  <c r="H13" i="1"/>
  <c r="H14" i="1"/>
  <c r="H15" i="1"/>
  <c r="H16" i="1"/>
  <c r="G16" i="1"/>
  <c r="G5" i="1"/>
  <c r="G6" i="1"/>
  <c r="G7" i="1"/>
  <c r="G8" i="1"/>
  <c r="G9" i="1"/>
  <c r="G10" i="1"/>
  <c r="G11" i="1"/>
  <c r="G12" i="1"/>
  <c r="G13" i="1"/>
  <c r="G14" i="1"/>
  <c r="G15" i="1"/>
  <c r="F4" i="3"/>
  <c r="F5" i="3"/>
  <c r="F6" i="3"/>
  <c r="F7" i="3"/>
  <c r="F8" i="3"/>
  <c r="F9" i="3"/>
  <c r="F10" i="3"/>
  <c r="F11" i="3"/>
  <c r="F3" i="3"/>
  <c r="E11" i="3"/>
  <c r="E10" i="3"/>
  <c r="E9" i="3"/>
  <c r="E8" i="3"/>
  <c r="E7" i="3"/>
  <c r="E6" i="3"/>
  <c r="E5" i="3"/>
  <c r="E4" i="3"/>
  <c r="E3" i="3"/>
  <c r="D4" i="3"/>
  <c r="D5" i="3"/>
  <c r="D6" i="3"/>
  <c r="D7" i="3"/>
  <c r="D8" i="3"/>
  <c r="D9" i="3"/>
  <c r="D10" i="3"/>
  <c r="D11" i="3"/>
  <c r="D3" i="3"/>
  <c r="G22" i="1"/>
  <c r="H22" i="1" s="1"/>
  <c r="G23" i="1"/>
  <c r="H23" i="1" s="1"/>
  <c r="G24" i="1"/>
  <c r="G25" i="1"/>
  <c r="G26" i="1"/>
  <c r="G27" i="1"/>
  <c r="G28" i="1"/>
  <c r="G29" i="1"/>
  <c r="G21" i="1"/>
  <c r="H21" i="1" s="1"/>
  <c r="H24" i="1"/>
  <c r="H25" i="1"/>
  <c r="H26" i="1"/>
  <c r="H27" i="1"/>
  <c r="H28" i="1"/>
  <c r="H29" i="1"/>
  <c r="C22" i="1"/>
  <c r="C23" i="1"/>
  <c r="C24" i="1"/>
  <c r="C25" i="1"/>
  <c r="C26" i="1"/>
  <c r="C27" i="1"/>
  <c r="C28" i="1"/>
  <c r="C29" i="1"/>
  <c r="C21" i="1"/>
  <c r="I30" i="1" l="1"/>
  <c r="C30" i="1"/>
  <c r="C5" i="1"/>
  <c r="C6" i="1"/>
  <c r="C7" i="1"/>
  <c r="C8" i="1"/>
  <c r="C9" i="1"/>
  <c r="C10" i="1"/>
  <c r="C11" i="1"/>
  <c r="C12" i="1"/>
  <c r="C13" i="1"/>
  <c r="C14" i="1"/>
  <c r="C15" i="1"/>
  <c r="C16" i="1"/>
  <c r="C4" i="1"/>
  <c r="C17" i="1" s="1"/>
</calcChain>
</file>

<file path=xl/sharedStrings.xml><?xml version="1.0" encoding="utf-8"?>
<sst xmlns="http://schemas.openxmlformats.org/spreadsheetml/2006/main" count="181" uniqueCount="69">
  <si>
    <t>ΑΝΑΤΟΛΙΚΗ ΜΑΚΕΔΟΝΙΑ ΚΑΙ ΘΡΑΚΗ</t>
  </si>
  <si>
    <t xml:space="preserve">ΚΕΝΤΡΙΚΗ ΜΑΚΕΔΟΝΙΑ </t>
  </si>
  <si>
    <t xml:space="preserve">ΔΥΤΙΚΗ ΜΑΚΕΔΟΝΙΑ </t>
  </si>
  <si>
    <t xml:space="preserve">ΗΠΕΙΡΟΣ </t>
  </si>
  <si>
    <t xml:space="preserve">ΘΕΣΣΑΛΙΑ </t>
  </si>
  <si>
    <t xml:space="preserve">ΙΟΝΙΟΙ ΝΗΣΟΙ </t>
  </si>
  <si>
    <t xml:space="preserve">ΔΥΤΙΚΗ ΕΛΛΑΔΑ </t>
  </si>
  <si>
    <t xml:space="preserve">ΣΤΕΡΕΑ ΕΛΛΑΔΑ </t>
  </si>
  <si>
    <t xml:space="preserve">ΑΤΤΙΚΗ </t>
  </si>
  <si>
    <t xml:space="preserve">ΠΕΛΟΠΟΝΝΗΣΟΣ </t>
  </si>
  <si>
    <t xml:space="preserve">ΒΟΡΕΙΟ ΑΙΓΑΙΟ </t>
  </si>
  <si>
    <t xml:space="preserve">ΝΟΤΙΟ ΑΙΓΑΙΟ </t>
  </si>
  <si>
    <t xml:space="preserve">ΚΡΗΤΗ </t>
  </si>
  <si>
    <t>ΣΥΝΟΛΟ</t>
  </si>
  <si>
    <t>Περιφέρεια</t>
  </si>
  <si>
    <t>Αγροτικός κλάδος</t>
  </si>
  <si>
    <t xml:space="preserve">Υπολογισμός ΗΗΙ </t>
  </si>
  <si>
    <t>Αγροτικός τομέας</t>
  </si>
  <si>
    <t>Φιλοξενία και εστίαση</t>
  </si>
  <si>
    <t>Οικονομία γνώσης</t>
  </si>
  <si>
    <t>Δημόσιος τομέας, εκπαίδευση και υγεία</t>
  </si>
  <si>
    <t>Αναψυχή, τέχνες και λοιπές υπηρεσίες</t>
  </si>
  <si>
    <t>Σύνολο</t>
  </si>
  <si>
    <t>Κλάδος</t>
  </si>
  <si>
    <t>Μεταποίηση και βιομηχανία</t>
  </si>
  <si>
    <t>Εξόρυξη και παραγωγή ενέργειας</t>
  </si>
  <si>
    <t>Κατασκευές</t>
  </si>
  <si>
    <t>Εμπόριο και μεταφορές</t>
  </si>
  <si>
    <t>Γρήγορη επίλυση</t>
  </si>
  <si>
    <t>Επίλυση βήμα βήμα</t>
  </si>
  <si>
    <t>Υπολογισμός μεριδίων (βήμα 1)</t>
  </si>
  <si>
    <t>Ύψωση μεριδίων στο τετράγωνο (βήμα 2)</t>
  </si>
  <si>
    <t>Άθροισμα τετραγώνων μεριδίων (βήμα 3)</t>
  </si>
  <si>
    <t>Απόλυτα νούμερα απασχολουμένων</t>
  </si>
  <si>
    <t>Ανατολική Μακεδονία και Θράκη</t>
  </si>
  <si>
    <t>Ελλάδα</t>
  </si>
  <si>
    <t>Μερίδιο απασχολουμένων κλάδου στο σύνολο των οικονομικών δραστηριοτήτων (βήμα 1)</t>
  </si>
  <si>
    <t>Απόλυτη διαφορά μεταξύ μερίδιων περιφέρειας και χώρας (βήμα 2)</t>
  </si>
  <si>
    <t>Άθροισμα απολύτων διαφορών μεριδίων (βήμα 3)</t>
  </si>
  <si>
    <t>Υπολογισμός HHI για χωρική συγκέντρωση ενός κλάδου σε μία χωρα</t>
  </si>
  <si>
    <t>Υπολογισμός HHI για κλαδική διάρθρωση μίας περιφέρειας</t>
  </si>
  <si>
    <t>Απασχολούμενοι</t>
  </si>
  <si>
    <t>A</t>
  </si>
  <si>
    <t>B_E</t>
  </si>
  <si>
    <t>ΣΤ</t>
  </si>
  <si>
    <t>Ζ_Η_Θ</t>
  </si>
  <si>
    <t>Ι</t>
  </si>
  <si>
    <t>Κ</t>
  </si>
  <si>
    <t>Λ</t>
  </si>
  <si>
    <t>Μ_Ν</t>
  </si>
  <si>
    <t>Ξ_Ο_Π</t>
  </si>
  <si>
    <t>Ρ_Σ_Τ_Υ</t>
  </si>
  <si>
    <t>Σύνολο απασχόλησης</t>
  </si>
  <si>
    <t>ΕΛΛΑΔΑ</t>
  </si>
  <si>
    <t>Αττική</t>
  </si>
  <si>
    <t>Βόρειο Αιγαίο</t>
  </si>
  <si>
    <t>Νότιο Αιγαίο</t>
  </si>
  <si>
    <t>Κρήτη</t>
  </si>
  <si>
    <t>Ανατολική Μακεδονία, Θράκη</t>
  </si>
  <si>
    <t>Κεντρική Μακεδονία</t>
  </si>
  <si>
    <t>Δυτική Μακεδονία</t>
  </si>
  <si>
    <t>Ήπειρος</t>
  </si>
  <si>
    <t>Θεσσαλία</t>
  </si>
  <si>
    <t>Ιόνια Νησιά</t>
  </si>
  <si>
    <t>Δυτική Ελλάδα</t>
  </si>
  <si>
    <t>Στερεά Ελλάδα</t>
  </si>
  <si>
    <t>Πελοπόννησος</t>
  </si>
  <si>
    <t>ΑΠΑΣΧΟΛΗΣΗ ΑΝΑ ΚΛΑΔΟ (ΕΛΣΤΑΤ, 2022)</t>
  </si>
  <si>
    <t>ΚΛΑΔΙΚΗ ΑΠΑΣΧΟΛΗΣΗ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</si>
</sst>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00E+00"/>
    <numFmt numFmtId="165" formatCode="0.0%"/>
    <numFmt numFmtId="166" formatCode="#,##0.000"/>
    <numFmt numFmtId="167" formatCode="0.000"/>
    <numFmt numFmtId="168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  <charset val="161"/>
    </font>
    <font>
      <b/>
      <sz val="8"/>
      <name val="Arial"/>
      <family val="2"/>
      <charset val="161"/>
    </font>
    <font>
      <sz val="1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 Greek"/>
      <charset val="161"/>
    </font>
    <font>
      <sz val="8"/>
      <name val="Arial Greek"/>
      <charset val="161"/>
    </font>
    <font>
      <sz val="8"/>
      <name val="Arial"/>
      <family val="2"/>
      <charset val="161"/>
    </font>
    <font>
      <b/>
      <i/>
      <sz val="11"/>
      <color rgb="FFFF0000"/>
      <name val="Calibri"/>
      <family val="2"/>
      <charset val="161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9" fontId="9" fillId="0" borderId="0" applyFont="0" applyFill="0" applyBorder="0" applyAlignment="0" applyProtection="0"/>
    <xf numFmtId="0" fontId="1" fillId="0" borderId="0"/>
  </cellStyleXfs>
  <cellXfs count="122">
    <xf numFmtId="0" fontId="0" fillId="0" borderId="0" xfId="0"/>
    <xf numFmtId="3" fontId="3" fillId="2" borderId="2" xfId="1" applyNumberFormat="1" applyFont="1" applyFill="1" applyBorder="1" applyAlignment="1">
      <alignment horizontal="center" vertical="center" wrapText="1"/>
    </xf>
    <xf numFmtId="3" fontId="3" fillId="2" borderId="6" xfId="1" applyNumberFormat="1" applyFont="1" applyFill="1" applyBorder="1" applyAlignment="1">
      <alignment horizontal="center" vertical="center" wrapText="1"/>
    </xf>
    <xf numFmtId="3" fontId="3" fillId="2" borderId="9" xfId="1" applyNumberFormat="1" applyFont="1" applyFill="1" applyBorder="1" applyAlignment="1">
      <alignment horizontal="center" vertical="center" wrapText="1"/>
    </xf>
    <xf numFmtId="4" fontId="6" fillId="2" borderId="8" xfId="1" applyNumberFormat="1" applyFont="1" applyFill="1" applyBorder="1" applyAlignment="1">
      <alignment horizontal="center" vertical="center" wrapText="1"/>
    </xf>
    <xf numFmtId="4" fontId="6" fillId="2" borderId="20" xfId="1" applyNumberFormat="1" applyFont="1" applyFill="1" applyBorder="1" applyAlignment="1">
      <alignment horizontal="center" vertical="center" wrapText="1"/>
    </xf>
    <xf numFmtId="49" fontId="5" fillId="2" borderId="14" xfId="1" applyNumberFormat="1" applyFont="1" applyFill="1" applyBorder="1" applyAlignment="1">
      <alignment horizontal="center" vertical="center" wrapText="1"/>
    </xf>
    <xf numFmtId="49" fontId="5" fillId="2" borderId="21" xfId="1" applyNumberFormat="1" applyFont="1" applyFill="1" applyBorder="1" applyAlignment="1">
      <alignment horizontal="center" vertical="center" wrapText="1"/>
    </xf>
    <xf numFmtId="3" fontId="6" fillId="2" borderId="22" xfId="1" applyNumberFormat="1" applyFont="1" applyFill="1" applyBorder="1" applyAlignment="1">
      <alignment horizontal="center" vertical="center" wrapText="1"/>
    </xf>
    <xf numFmtId="3" fontId="6" fillId="2" borderId="23" xfId="1" applyNumberFormat="1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left" vertical="center"/>
    </xf>
    <xf numFmtId="0" fontId="6" fillId="2" borderId="24" xfId="1" applyFont="1" applyFill="1" applyBorder="1" applyAlignment="1">
      <alignment horizontal="left" vertical="center" wrapText="1"/>
    </xf>
    <xf numFmtId="0" fontId="6" fillId="2" borderId="5" xfId="1" applyFont="1" applyFill="1" applyBorder="1" applyAlignment="1">
      <alignment horizontal="left" vertical="center" wrapText="1"/>
    </xf>
    <xf numFmtId="0" fontId="6" fillId="2" borderId="25" xfId="1" applyFont="1" applyFill="1" applyBorder="1" applyAlignment="1">
      <alignment horizontal="left" vertical="center" wrapText="1"/>
    </xf>
    <xf numFmtId="3" fontId="6" fillId="2" borderId="26" xfId="1" applyNumberFormat="1" applyFont="1" applyFill="1" applyBorder="1" applyAlignment="1">
      <alignment horizontal="center" vertical="center" wrapText="1"/>
    </xf>
    <xf numFmtId="4" fontId="6" fillId="2" borderId="11" xfId="1" applyNumberFormat="1" applyFont="1" applyFill="1" applyBorder="1" applyAlignment="1">
      <alignment horizontal="center" vertical="center" wrapText="1"/>
    </xf>
    <xf numFmtId="0" fontId="5" fillId="2" borderId="16" xfId="1" applyFont="1" applyFill="1" applyBorder="1" applyAlignment="1">
      <alignment horizontal="left" vertical="center" wrapText="1"/>
    </xf>
    <xf numFmtId="2" fontId="0" fillId="0" borderId="8" xfId="0" applyNumberFormat="1" applyBorder="1" applyAlignment="1">
      <alignment horizontal="center"/>
    </xf>
    <xf numFmtId="3" fontId="3" fillId="2" borderId="18" xfId="1" applyNumberFormat="1" applyFont="1" applyFill="1" applyBorder="1" applyAlignment="1">
      <alignment horizontal="center" vertical="center" wrapText="1"/>
    </xf>
    <xf numFmtId="2" fontId="0" fillId="0" borderId="20" xfId="0" applyNumberFormat="1" applyBorder="1" applyAlignment="1">
      <alignment horizontal="center"/>
    </xf>
    <xf numFmtId="0" fontId="2" fillId="2" borderId="12" xfId="1" applyFont="1" applyFill="1" applyBorder="1" applyAlignment="1">
      <alignment horizontal="center" vertical="center" wrapText="1"/>
    </xf>
    <xf numFmtId="2" fontId="0" fillId="0" borderId="11" xfId="0" applyNumberFormat="1" applyBorder="1" applyAlignment="1">
      <alignment horizontal="center"/>
    </xf>
    <xf numFmtId="3" fontId="4" fillId="2" borderId="12" xfId="0" applyNumberFormat="1" applyFont="1" applyFill="1" applyBorder="1" applyAlignment="1">
      <alignment horizontal="center" vertical="center"/>
    </xf>
    <xf numFmtId="49" fontId="3" fillId="2" borderId="27" xfId="1" applyNumberFormat="1" applyFont="1" applyFill="1" applyBorder="1" applyAlignment="1">
      <alignment horizontal="left" vertical="center" wrapText="1"/>
    </xf>
    <xf numFmtId="49" fontId="3" fillId="2" borderId="15" xfId="1" applyNumberFormat="1" applyFont="1" applyFill="1" applyBorder="1" applyAlignment="1">
      <alignment horizontal="left" vertical="center" wrapText="1"/>
    </xf>
    <xf numFmtId="49" fontId="3" fillId="2" borderId="28" xfId="1" applyNumberFormat="1" applyFont="1" applyFill="1" applyBorder="1" applyAlignment="1">
      <alignment horizontal="left" vertical="center" wrapText="1"/>
    </xf>
    <xf numFmtId="49" fontId="4" fillId="2" borderId="1" xfId="1" applyNumberFormat="1" applyFont="1" applyFill="1" applyBorder="1" applyAlignment="1">
      <alignment horizontal="left" vertical="center" wrapText="1"/>
    </xf>
    <xf numFmtId="3" fontId="5" fillId="2" borderId="21" xfId="1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  <xf numFmtId="0" fontId="6" fillId="2" borderId="27" xfId="1" applyFont="1" applyFill="1" applyBorder="1" applyAlignment="1">
      <alignment horizontal="left" vertical="center" wrapText="1"/>
    </xf>
    <xf numFmtId="0" fontId="6" fillId="2" borderId="15" xfId="1" applyFont="1" applyFill="1" applyBorder="1" applyAlignment="1">
      <alignment horizontal="left" vertical="center" wrapText="1"/>
    </xf>
    <xf numFmtId="0" fontId="6" fillId="2" borderId="28" xfId="1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left" vertical="center" wrapText="1"/>
    </xf>
    <xf numFmtId="3" fontId="6" fillId="2" borderId="6" xfId="1" applyNumberFormat="1" applyFont="1" applyFill="1" applyBorder="1" applyAlignment="1">
      <alignment horizontal="center" vertical="center" wrapText="1"/>
    </xf>
    <xf numFmtId="3" fontId="6" fillId="2" borderId="18" xfId="1" applyNumberFormat="1" applyFont="1" applyFill="1" applyBorder="1" applyAlignment="1">
      <alignment horizontal="center" vertical="center" wrapText="1"/>
    </xf>
    <xf numFmtId="4" fontId="6" fillId="2" borderId="19" xfId="1" applyNumberFormat="1" applyFont="1" applyFill="1" applyBorder="1" applyAlignment="1">
      <alignment horizontal="center" vertical="center" wrapText="1"/>
    </xf>
    <xf numFmtId="49" fontId="6" fillId="2" borderId="12" xfId="1" applyNumberFormat="1" applyFont="1" applyFill="1" applyBorder="1" applyAlignment="1">
      <alignment horizontal="center" vertical="center" wrapText="1"/>
    </xf>
    <xf numFmtId="49" fontId="6" fillId="2" borderId="13" xfId="1" applyNumberFormat="1" applyFont="1" applyFill="1" applyBorder="1" applyAlignment="1">
      <alignment horizontal="center" vertical="center" wrapText="1"/>
    </xf>
    <xf numFmtId="3" fontId="6" fillId="2" borderId="9" xfId="1" applyNumberFormat="1" applyFont="1" applyFill="1" applyBorder="1" applyAlignment="1">
      <alignment horizontal="center" vertical="center" wrapText="1"/>
    </xf>
    <xf numFmtId="3" fontId="5" fillId="2" borderId="12" xfId="1" applyNumberFormat="1" applyFont="1" applyFill="1" applyBorder="1" applyAlignment="1">
      <alignment horizontal="center" vertical="center" wrapText="1"/>
    </xf>
    <xf numFmtId="0" fontId="0" fillId="3" borderId="20" xfId="0" applyFill="1" applyBorder="1"/>
    <xf numFmtId="0" fontId="0" fillId="3" borderId="8" xfId="0" applyFill="1" applyBorder="1"/>
    <xf numFmtId="0" fontId="0" fillId="3" borderId="11" xfId="0" applyFill="1" applyBorder="1"/>
    <xf numFmtId="0" fontId="0" fillId="3" borderId="13" xfId="0" applyFill="1" applyBorder="1"/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49" fontId="6" fillId="2" borderId="29" xfId="1" applyNumberFormat="1" applyFont="1" applyFill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4" fontId="0" fillId="0" borderId="7" xfId="0" applyNumberFormat="1" applyBorder="1" applyAlignment="1">
      <alignment horizontal="center" vertical="center"/>
    </xf>
    <xf numFmtId="4" fontId="0" fillId="0" borderId="3" xfId="0" applyNumberFormat="1" applyBorder="1" applyAlignment="1">
      <alignment horizontal="center" vertical="center"/>
    </xf>
    <xf numFmtId="4" fontId="0" fillId="0" borderId="10" xfId="0" applyNumberFormat="1" applyBorder="1" applyAlignment="1">
      <alignment horizontal="center" vertical="center"/>
    </xf>
    <xf numFmtId="0" fontId="0" fillId="3" borderId="4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3" fontId="3" fillId="2" borderId="13" xfId="1" applyNumberFormat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165" fontId="0" fillId="0" borderId="7" xfId="2" applyNumberFormat="1" applyFont="1" applyBorder="1" applyAlignment="1">
      <alignment horizontal="center"/>
    </xf>
    <xf numFmtId="2" fontId="0" fillId="0" borderId="7" xfId="2" applyNumberFormat="1" applyFont="1" applyBorder="1" applyAlignment="1">
      <alignment horizontal="center"/>
    </xf>
    <xf numFmtId="49" fontId="3" fillId="2" borderId="6" xfId="1" applyNumberFormat="1" applyFont="1" applyFill="1" applyBorder="1" applyAlignment="1">
      <alignment horizontal="left" vertical="center" wrapText="1"/>
    </xf>
    <xf numFmtId="0" fontId="0" fillId="4" borderId="8" xfId="0" applyFill="1" applyBorder="1"/>
    <xf numFmtId="49" fontId="3" fillId="2" borderId="18" xfId="1" applyNumberFormat="1" applyFont="1" applyFill="1" applyBorder="1" applyAlignment="1">
      <alignment horizontal="left" vertical="center" wrapText="1"/>
    </xf>
    <xf numFmtId="3" fontId="3" fillId="2" borderId="19" xfId="1" applyNumberFormat="1" applyFont="1" applyFill="1" applyBorder="1" applyAlignment="1">
      <alignment horizontal="center" vertical="center" wrapText="1"/>
    </xf>
    <xf numFmtId="165" fontId="0" fillId="0" borderId="19" xfId="2" applyNumberFormat="1" applyFont="1" applyBorder="1" applyAlignment="1">
      <alignment horizontal="center"/>
    </xf>
    <xf numFmtId="2" fontId="0" fillId="0" borderId="19" xfId="2" applyNumberFormat="1" applyFont="1" applyBorder="1" applyAlignment="1">
      <alignment horizontal="center"/>
    </xf>
    <xf numFmtId="0" fontId="0" fillId="4" borderId="20" xfId="0" applyFill="1" applyBorder="1"/>
    <xf numFmtId="0" fontId="10" fillId="2" borderId="32" xfId="1" applyFont="1" applyFill="1" applyBorder="1" applyAlignment="1">
      <alignment horizontal="center" vertical="center" wrapText="1"/>
    </xf>
    <xf numFmtId="49" fontId="3" fillId="2" borderId="9" xfId="1" applyNumberFormat="1" applyFont="1" applyFill="1" applyBorder="1" applyAlignment="1">
      <alignment horizontal="left" vertical="center" wrapText="1"/>
    </xf>
    <xf numFmtId="3" fontId="3" fillId="2" borderId="10" xfId="1" applyNumberFormat="1" applyFont="1" applyFill="1" applyBorder="1" applyAlignment="1">
      <alignment horizontal="center" vertical="center" wrapText="1"/>
    </xf>
    <xf numFmtId="165" fontId="0" fillId="0" borderId="10" xfId="2" applyNumberFormat="1" applyFont="1" applyBorder="1" applyAlignment="1">
      <alignment horizontal="center"/>
    </xf>
    <xf numFmtId="2" fontId="0" fillId="0" borderId="10" xfId="2" applyNumberFormat="1" applyFont="1" applyBorder="1" applyAlignment="1">
      <alignment horizontal="center"/>
    </xf>
    <xf numFmtId="0" fontId="0" fillId="4" borderId="11" xfId="0" applyFill="1" applyBorder="1"/>
    <xf numFmtId="49" fontId="4" fillId="2" borderId="12" xfId="1" applyNumberFormat="1" applyFont="1" applyFill="1" applyBorder="1" applyAlignment="1">
      <alignment horizontal="left" vertical="center" wrapText="1"/>
    </xf>
    <xf numFmtId="3" fontId="4" fillId="2" borderId="13" xfId="0" applyNumberFormat="1" applyFont="1" applyFill="1" applyBorder="1" applyAlignment="1">
      <alignment horizontal="center" vertical="center"/>
    </xf>
    <xf numFmtId="0" fontId="0" fillId="4" borderId="13" xfId="0" applyFill="1" applyBorder="1" applyAlignment="1">
      <alignment vertical="center"/>
    </xf>
    <xf numFmtId="164" fontId="0" fillId="4" borderId="13" xfId="0" applyNumberFormat="1" applyFill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7" fillId="0" borderId="3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/>
    </xf>
    <xf numFmtId="0" fontId="4" fillId="2" borderId="31" xfId="0" applyFont="1" applyFill="1" applyBorder="1" applyAlignment="1">
      <alignment horizontal="left" vertical="center"/>
    </xf>
    <xf numFmtId="0" fontId="7" fillId="0" borderId="3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0" fillId="5" borderId="0" xfId="0" applyFill="1"/>
    <xf numFmtId="0" fontId="10" fillId="5" borderId="7" xfId="3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0" fontId="12" fillId="0" borderId="22" xfId="0" applyFont="1" applyBorder="1" applyAlignment="1">
      <alignment vertical="center" wrapText="1"/>
    </xf>
    <xf numFmtId="0" fontId="0" fillId="5" borderId="0" xfId="0" applyFill="1" applyAlignment="1">
      <alignment wrapText="1"/>
    </xf>
    <xf numFmtId="167" fontId="0" fillId="0" borderId="0" xfId="0" applyNumberFormat="1"/>
    <xf numFmtId="10" fontId="0" fillId="0" borderId="0" xfId="2" applyNumberFormat="1" applyFont="1"/>
    <xf numFmtId="0" fontId="0" fillId="6" borderId="0" xfId="0" applyFill="1" applyAlignment="1">
      <alignment wrapText="1"/>
    </xf>
    <xf numFmtId="0" fontId="0" fillId="7" borderId="0" xfId="0" applyFill="1" applyAlignment="1">
      <alignment wrapText="1"/>
    </xf>
    <xf numFmtId="0" fontId="10" fillId="7" borderId="7" xfId="3" applyFont="1" applyFill="1" applyBorder="1" applyAlignment="1">
      <alignment horizontal="center" vertical="center" wrapText="1"/>
    </xf>
    <xf numFmtId="0" fontId="10" fillId="7" borderId="7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10" fillId="0" borderId="7" xfId="3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vertical="center"/>
    </xf>
    <xf numFmtId="168" fontId="2" fillId="0" borderId="35" xfId="0" applyNumberFormat="1" applyFont="1" applyFill="1" applyBorder="1" applyAlignment="1">
      <alignment vertical="center"/>
    </xf>
    <xf numFmtId="0" fontId="12" fillId="0" borderId="0" xfId="0" applyFont="1" applyFill="1" applyAlignment="1">
      <alignment vertical="center" wrapText="1"/>
    </xf>
    <xf numFmtId="168" fontId="13" fillId="0" borderId="36" xfId="0" applyNumberFormat="1" applyFont="1" applyFill="1" applyBorder="1" applyAlignment="1">
      <alignment vertical="center"/>
    </xf>
    <xf numFmtId="0" fontId="12" fillId="0" borderId="22" xfId="0" applyFont="1" applyFill="1" applyBorder="1" applyAlignment="1">
      <alignment vertical="center" wrapText="1"/>
    </xf>
    <xf numFmtId="168" fontId="13" fillId="0" borderId="37" xfId="0" applyNumberFormat="1" applyFont="1" applyFill="1" applyBorder="1" applyAlignment="1">
      <alignment vertical="center"/>
    </xf>
    <xf numFmtId="0" fontId="0" fillId="0" borderId="0" xfId="0" applyFill="1"/>
    <xf numFmtId="0" fontId="0" fillId="8" borderId="0" xfId="0" applyFill="1"/>
    <xf numFmtId="2" fontId="7" fillId="9" borderId="14" xfId="2" applyNumberFormat="1" applyFont="1" applyFill="1" applyBorder="1" applyAlignment="1">
      <alignment horizontal="center" vertical="center"/>
    </xf>
    <xf numFmtId="166" fontId="5" fillId="9" borderId="14" xfId="1" applyNumberFormat="1" applyFont="1" applyFill="1" applyBorder="1" applyAlignment="1">
      <alignment horizontal="center" vertical="center" wrapText="1"/>
    </xf>
    <xf numFmtId="166" fontId="7" fillId="10" borderId="14" xfId="0" applyNumberFormat="1" applyFont="1" applyFill="1" applyBorder="1" applyAlignment="1">
      <alignment horizontal="center"/>
    </xf>
    <xf numFmtId="167" fontId="7" fillId="10" borderId="14" xfId="0" applyNumberFormat="1" applyFont="1" applyFill="1" applyBorder="1" applyAlignment="1">
      <alignment horizontal="center"/>
    </xf>
    <xf numFmtId="0" fontId="14" fillId="5" borderId="0" xfId="0" applyFont="1" applyFill="1" applyAlignment="1">
      <alignment horizontal="center" vertical="center"/>
    </xf>
    <xf numFmtId="0" fontId="14" fillId="5" borderId="0" xfId="0" applyFont="1" applyFill="1"/>
    <xf numFmtId="0" fontId="8" fillId="11" borderId="17" xfId="0" applyFont="1" applyFill="1" applyBorder="1" applyAlignment="1">
      <alignment horizontal="center" vertical="center" wrapText="1"/>
    </xf>
    <xf numFmtId="0" fontId="8" fillId="12" borderId="17" xfId="0" applyFont="1" applyFill="1" applyBorder="1" applyAlignment="1">
      <alignment horizontal="center" vertical="center" wrapText="1"/>
    </xf>
    <xf numFmtId="0" fontId="8" fillId="12" borderId="0" xfId="0" applyFont="1" applyFill="1" applyAlignment="1">
      <alignment horizontal="center" vertical="center" wrapText="1"/>
    </xf>
    <xf numFmtId="0" fontId="5" fillId="5" borderId="0" xfId="1" applyFont="1" applyFill="1" applyAlignment="1">
      <alignment horizontal="left" vertical="center" wrapText="1"/>
    </xf>
    <xf numFmtId="3" fontId="6" fillId="5" borderId="0" xfId="1" applyNumberFormat="1" applyFont="1" applyFill="1" applyAlignment="1">
      <alignment horizontal="center" vertical="center" wrapText="1"/>
    </xf>
    <xf numFmtId="4" fontId="5" fillId="5" borderId="0" xfId="1" applyNumberFormat="1" applyFont="1" applyFill="1" applyAlignment="1">
      <alignment horizontal="center" vertical="center" wrapText="1"/>
    </xf>
  </cellXfs>
  <cellStyles count="4">
    <cellStyle name="Normal 2" xfId="1" xr:uid="{23155CF8-92FB-48CA-BD34-3422B7279AD5}"/>
    <cellStyle name="Βασικό_ΠΕΡΙΦΕΡΕΙΑΚΟΙ  ΛΟΓΑΡΙΑΣΜΟΙ 1995-2002" xfId="3" xr:uid="{4E475FD5-9A13-4799-B96E-6F8D6426ECF1}"/>
    <cellStyle name="Κανονικό" xfId="0" builtinId="0"/>
    <cellStyle name="Ποσοστό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l-GR"/>
              <a:t>ΚΛΑΔΙΚΗ</a:t>
            </a:r>
            <a:r>
              <a:rPr lang="el-GR" baseline="0"/>
              <a:t> ΑΠΑΣΧΟΛΗΣΗ (ΕΛΣΤΑΤ 2022)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radarChart>
        <c:radarStyle val="marker"/>
        <c:varyColors val="0"/>
        <c:ser>
          <c:idx val="0"/>
          <c:order val="0"/>
          <c:tx>
            <c:strRef>
              <c:f>'RDI &amp; diagram'!$B$20</c:f>
              <c:strCache>
                <c:ptCount val="1"/>
                <c:pt idx="0">
                  <c:v>ΕΛΛΑΔΑ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'RDI &amp; diagram'!$C$19:$L$19</c:f>
              <c:strCache>
                <c:ptCount val="10"/>
                <c:pt idx="0">
                  <c:v>A</c:v>
                </c:pt>
                <c:pt idx="1">
                  <c:v>B_E</c:v>
                </c:pt>
                <c:pt idx="2">
                  <c:v>ΣΤ</c:v>
                </c:pt>
                <c:pt idx="3">
                  <c:v>Ζ_Η_Θ</c:v>
                </c:pt>
                <c:pt idx="4">
                  <c:v>Ι</c:v>
                </c:pt>
                <c:pt idx="5">
                  <c:v>Κ</c:v>
                </c:pt>
                <c:pt idx="6">
                  <c:v>Λ</c:v>
                </c:pt>
                <c:pt idx="7">
                  <c:v>Μ_Ν</c:v>
                </c:pt>
                <c:pt idx="8">
                  <c:v>Ξ_Ο_Π</c:v>
                </c:pt>
                <c:pt idx="9">
                  <c:v>Ρ_Σ_Τ_Υ</c:v>
                </c:pt>
              </c:strCache>
            </c:strRef>
          </c:cat>
          <c:val>
            <c:numRef>
              <c:f>'RDI &amp; diagram'!$C$20:$L$20</c:f>
              <c:numCache>
                <c:formatCode>0.00%</c:formatCode>
                <c:ptCount val="10"/>
                <c:pt idx="0">
                  <c:v>0.10188902163439639</c:v>
                </c:pt>
                <c:pt idx="1">
                  <c:v>9.3830852080347735E-2</c:v>
                </c:pt>
                <c:pt idx="2">
                  <c:v>3.7799495067659422E-2</c:v>
                </c:pt>
                <c:pt idx="3">
                  <c:v>0.36461837717747558</c:v>
                </c:pt>
                <c:pt idx="4">
                  <c:v>2.3504516178743315E-2</c:v>
                </c:pt>
                <c:pt idx="5">
                  <c:v>1.6309370784956694E-2</c:v>
                </c:pt>
                <c:pt idx="6">
                  <c:v>5.4789292480713903E-3</c:v>
                </c:pt>
                <c:pt idx="7">
                  <c:v>9.3025617029166258E-2</c:v>
                </c:pt>
                <c:pt idx="8">
                  <c:v>0.21476519763273336</c:v>
                </c:pt>
                <c:pt idx="9">
                  <c:v>4.8778623166449889E-2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AF-41D1-97D3-254B8C0EF4A5}"/>
            </c:ext>
          </c:extLst>
        </c:ser>
        <c:ser>
          <c:idx val="2"/>
          <c:order val="2"/>
          <c:tx>
            <c:strRef>
              <c:f>'RDI &amp; diagram'!$B$26</c:f>
              <c:strCache>
                <c:ptCount val="1"/>
                <c:pt idx="0">
                  <c:v>Κεντρική Μακεδονία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'RDI &amp; diagram'!$C$19:$L$19</c:f>
              <c:strCache>
                <c:ptCount val="10"/>
                <c:pt idx="0">
                  <c:v>A</c:v>
                </c:pt>
                <c:pt idx="1">
                  <c:v>B_E</c:v>
                </c:pt>
                <c:pt idx="2">
                  <c:v>ΣΤ</c:v>
                </c:pt>
                <c:pt idx="3">
                  <c:v>Ζ_Η_Θ</c:v>
                </c:pt>
                <c:pt idx="4">
                  <c:v>Ι</c:v>
                </c:pt>
                <c:pt idx="5">
                  <c:v>Κ</c:v>
                </c:pt>
                <c:pt idx="6">
                  <c:v>Λ</c:v>
                </c:pt>
                <c:pt idx="7">
                  <c:v>Μ_Ν</c:v>
                </c:pt>
                <c:pt idx="8">
                  <c:v>Ξ_Ο_Π</c:v>
                </c:pt>
                <c:pt idx="9">
                  <c:v>Ρ_Σ_Τ_Υ</c:v>
                </c:pt>
              </c:strCache>
            </c:strRef>
          </c:cat>
          <c:val>
            <c:numRef>
              <c:f>'RDI &amp; diagram'!$C$26:$L$26</c:f>
              <c:numCache>
                <c:formatCode>0.00%</c:formatCode>
                <c:ptCount val="10"/>
                <c:pt idx="0">
                  <c:v>0.11515647522146945</c:v>
                </c:pt>
                <c:pt idx="1">
                  <c:v>0.1083503573014734</c:v>
                </c:pt>
                <c:pt idx="2">
                  <c:v>3.2489785652227134E-2</c:v>
                </c:pt>
                <c:pt idx="3">
                  <c:v>0.37002597045972563</c:v>
                </c:pt>
                <c:pt idx="4">
                  <c:v>1.6003035255345039E-2</c:v>
                </c:pt>
                <c:pt idx="5">
                  <c:v>1.2727304804961998E-2</c:v>
                </c:pt>
                <c:pt idx="6">
                  <c:v>3.5638372724240918E-3</c:v>
                </c:pt>
                <c:pt idx="7">
                  <c:v>9.3553355152354425E-2</c:v>
                </c:pt>
                <c:pt idx="8">
                  <c:v>0.20329717877588702</c:v>
                </c:pt>
                <c:pt idx="9">
                  <c:v>4.4832700104131713E-2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AAF-41D1-97D3-254B8C0EF4A5}"/>
            </c:ext>
          </c:extLst>
        </c:ser>
        <c:ser>
          <c:idx val="3"/>
          <c:order val="3"/>
          <c:tx>
            <c:strRef>
              <c:f>'RDI &amp; diagram'!$B$27</c:f>
              <c:strCache>
                <c:ptCount val="1"/>
                <c:pt idx="0">
                  <c:v>Δυτική Μακεδονία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'RDI &amp; diagram'!$C$19:$L$19</c:f>
              <c:strCache>
                <c:ptCount val="10"/>
                <c:pt idx="0">
                  <c:v>A</c:v>
                </c:pt>
                <c:pt idx="1">
                  <c:v>B_E</c:v>
                </c:pt>
                <c:pt idx="2">
                  <c:v>ΣΤ</c:v>
                </c:pt>
                <c:pt idx="3">
                  <c:v>Ζ_Η_Θ</c:v>
                </c:pt>
                <c:pt idx="4">
                  <c:v>Ι</c:v>
                </c:pt>
                <c:pt idx="5">
                  <c:v>Κ</c:v>
                </c:pt>
                <c:pt idx="6">
                  <c:v>Λ</c:v>
                </c:pt>
                <c:pt idx="7">
                  <c:v>Μ_Ν</c:v>
                </c:pt>
                <c:pt idx="8">
                  <c:v>Ξ_Ο_Π</c:v>
                </c:pt>
                <c:pt idx="9">
                  <c:v>Ρ_Σ_Τ_Υ</c:v>
                </c:pt>
              </c:strCache>
            </c:strRef>
          </c:cat>
          <c:val>
            <c:numRef>
              <c:f>'RDI &amp; diagram'!$C$27:$L$27</c:f>
              <c:numCache>
                <c:formatCode>0.00%</c:formatCode>
                <c:ptCount val="10"/>
                <c:pt idx="0">
                  <c:v>0.1723056436325141</c:v>
                </c:pt>
                <c:pt idx="1">
                  <c:v>0.17152728333307063</c:v>
                </c:pt>
                <c:pt idx="2">
                  <c:v>4.9591331151351462E-2</c:v>
                </c:pt>
                <c:pt idx="3">
                  <c:v>0.26895884500101574</c:v>
                </c:pt>
                <c:pt idx="4">
                  <c:v>4.8039210576521166E-3</c:v>
                </c:pt>
                <c:pt idx="5">
                  <c:v>9.1036671154575491E-3</c:v>
                </c:pt>
                <c:pt idx="6">
                  <c:v>2.8703458759750168E-3</c:v>
                </c:pt>
                <c:pt idx="7">
                  <c:v>5.3417710440565092E-2</c:v>
                </c:pt>
                <c:pt idx="8">
                  <c:v>0.23133104207374217</c:v>
                </c:pt>
                <c:pt idx="9">
                  <c:v>3.6090210318656252E-2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AF-41D1-97D3-254B8C0EF4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7779215"/>
        <c:axId val="507766735"/>
        <c:extLst>
          <c:ext xmlns:c15="http://schemas.microsoft.com/office/drawing/2012/chart" uri="{02D57815-91ED-43cb-92C2-25804820EDAC}">
            <c15:filteredRad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'RDI &amp; diagram'!$B$21</c15:sqref>
                        </c15:formulaRef>
                      </c:ext>
                    </c:extLst>
                    <c:strCache>
                      <c:ptCount val="1"/>
                      <c:pt idx="0">
                        <c:v>Αττική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strRef>
                    <c:extLst>
                      <c:ext uri="{02D57815-91ED-43cb-92C2-25804820EDAC}">
                        <c15:formulaRef>
                          <c15:sqref>'RDI &amp; diagram'!$C$19:$L$19</c15:sqref>
                        </c15:formulaRef>
                      </c:ext>
                    </c:extLst>
                    <c:strCache>
                      <c:ptCount val="10"/>
                      <c:pt idx="0">
                        <c:v>A</c:v>
                      </c:pt>
                      <c:pt idx="1">
                        <c:v>B_E</c:v>
                      </c:pt>
                      <c:pt idx="2">
                        <c:v>ΣΤ</c:v>
                      </c:pt>
                      <c:pt idx="3">
                        <c:v>Ζ_Η_Θ</c:v>
                      </c:pt>
                      <c:pt idx="4">
                        <c:v>Ι</c:v>
                      </c:pt>
                      <c:pt idx="5">
                        <c:v>Κ</c:v>
                      </c:pt>
                      <c:pt idx="6">
                        <c:v>Λ</c:v>
                      </c:pt>
                      <c:pt idx="7">
                        <c:v>Μ_Ν</c:v>
                      </c:pt>
                      <c:pt idx="8">
                        <c:v>Ξ_Ο_Π</c:v>
                      </c:pt>
                      <c:pt idx="9">
                        <c:v>Ρ_Σ_Τ_Υ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'RDI &amp; diagram'!$C$21:$L$21</c15:sqref>
                        </c15:formulaRef>
                      </c:ext>
                    </c:extLst>
                    <c:numCache>
                      <c:formatCode>0.00%</c:formatCode>
                      <c:ptCount val="10"/>
                      <c:pt idx="0">
                        <c:v>7.0689821186626723E-3</c:v>
                      </c:pt>
                      <c:pt idx="1">
                        <c:v>8.9736284237764419E-2</c:v>
                      </c:pt>
                      <c:pt idx="2">
                        <c:v>3.2668236358087716E-2</c:v>
                      </c:pt>
                      <c:pt idx="3">
                        <c:v>0.36972515253691873</c:v>
                      </c:pt>
                      <c:pt idx="4">
                        <c:v>4.2395119834386957E-2</c:v>
                      </c:pt>
                      <c:pt idx="5">
                        <c:v>2.4728614067115139E-2</c:v>
                      </c:pt>
                      <c:pt idx="6">
                        <c:v>8.2956859729753796E-3</c:v>
                      </c:pt>
                      <c:pt idx="7">
                        <c:v>0.13189613923000196</c:v>
                      </c:pt>
                      <c:pt idx="8">
                        <c:v>0.23056206052144629</c:v>
                      </c:pt>
                      <c:pt idx="9">
                        <c:v>6.2923725122640814E-2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CAAF-41D1-97D3-254B8C0EF4A5}"/>
                  </c:ext>
                </c:extLst>
              </c15:ser>
            </c15:filteredRadarSeries>
          </c:ext>
        </c:extLst>
      </c:radarChart>
      <c:catAx>
        <c:axId val="5077792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25400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507766735"/>
        <c:crosses val="autoZero"/>
        <c:auto val="1"/>
        <c:lblAlgn val="ctr"/>
        <c:lblOffset val="100"/>
        <c:noMultiLvlLbl val="0"/>
      </c:catAx>
      <c:valAx>
        <c:axId val="5077667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50777921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1442688</xdr:colOff>
      <xdr:row>34</xdr:row>
      <xdr:rowOff>126841</xdr:rowOff>
    </xdr:from>
    <xdr:to>
      <xdr:col>12</xdr:col>
      <xdr:colOff>104541</xdr:colOff>
      <xdr:row>74</xdr:row>
      <xdr:rowOff>174238</xdr:rowOff>
    </xdr:to>
    <xdr:graphicFrame macro="">
      <xdr:nvGraphicFramePr>
        <xdr:cNvPr id="3" name="Γράφημα 2">
          <a:extLst>
            <a:ext uri="{FF2B5EF4-FFF2-40B4-BE49-F238E27FC236}">
              <a16:creationId xmlns:a16="http://schemas.microsoft.com/office/drawing/2014/main" id="{F88AF10E-110D-A1D9-03DF-B12E0EBB8BA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659B3-A8ED-4228-82AF-1D287C06BC4F}">
  <dimension ref="A1:I30"/>
  <sheetViews>
    <sheetView tabSelected="1" zoomScale="60" zoomScaleNormal="60" workbookViewId="0">
      <selection activeCell="L10" sqref="L10"/>
    </sheetView>
  </sheetViews>
  <sheetFormatPr defaultRowHeight="14.25" x14ac:dyDescent="0.45"/>
  <cols>
    <col min="1" max="1" width="29.06640625" customWidth="1"/>
    <col min="2" max="2" width="22.3984375" customWidth="1"/>
    <col min="3" max="3" width="25.19921875" customWidth="1"/>
    <col min="4" max="4" width="2.53125" style="85" customWidth="1"/>
    <col min="5" max="5" width="40.46484375" customWidth="1"/>
    <col min="6" max="8" width="15.33203125" customWidth="1"/>
    <col min="9" max="9" width="20.9296875" customWidth="1"/>
    <col min="10" max="11" width="15.33203125" customWidth="1"/>
  </cols>
  <sheetData>
    <row r="1" spans="1:9" ht="16.5" customHeight="1" x14ac:dyDescent="0.45">
      <c r="A1" s="114" t="s">
        <v>28</v>
      </c>
      <c r="B1" s="114"/>
      <c r="C1" s="114"/>
      <c r="D1" s="115"/>
      <c r="E1" s="114" t="s">
        <v>29</v>
      </c>
      <c r="F1" s="114"/>
      <c r="G1" s="114"/>
      <c r="H1" s="114"/>
      <c r="I1" s="114"/>
    </row>
    <row r="2" spans="1:9" ht="18.399999999999999" customHeight="1" thickBot="1" x14ac:dyDescent="0.5">
      <c r="A2" s="116" t="s">
        <v>39</v>
      </c>
      <c r="B2" s="116"/>
      <c r="C2" s="116"/>
      <c r="E2" s="116" t="s">
        <v>39</v>
      </c>
      <c r="F2" s="116"/>
      <c r="G2" s="116"/>
      <c r="H2" s="116"/>
      <c r="I2" s="116"/>
    </row>
    <row r="3" spans="1:9" ht="43.15" thickBot="1" x14ac:dyDescent="0.5">
      <c r="A3" s="10" t="s">
        <v>14</v>
      </c>
      <c r="B3" s="7" t="s">
        <v>17</v>
      </c>
      <c r="C3" s="6" t="s">
        <v>16</v>
      </c>
      <c r="E3" s="28" t="s">
        <v>14</v>
      </c>
      <c r="F3" s="36" t="s">
        <v>41</v>
      </c>
      <c r="G3" s="37" t="s">
        <v>30</v>
      </c>
      <c r="H3" s="44" t="s">
        <v>31</v>
      </c>
      <c r="I3" s="45" t="s">
        <v>32</v>
      </c>
    </row>
    <row r="4" spans="1:9" ht="28.5" x14ac:dyDescent="0.45">
      <c r="A4" s="11" t="s">
        <v>0</v>
      </c>
      <c r="B4" s="8">
        <v>57377.74999999992</v>
      </c>
      <c r="C4" s="5">
        <f>(B4/B$17)^2</f>
        <v>1.4259468542702545E-2</v>
      </c>
      <c r="E4" s="29" t="s">
        <v>0</v>
      </c>
      <c r="F4" s="34">
        <v>57377.74999999992</v>
      </c>
      <c r="G4" s="35">
        <f>(F4/F$17)</f>
        <v>0.11941301663848269</v>
      </c>
      <c r="H4" s="35">
        <f>G4^2</f>
        <v>1.4259468542702545E-2</v>
      </c>
      <c r="I4" s="40"/>
    </row>
    <row r="5" spans="1:9" x14ac:dyDescent="0.45">
      <c r="A5" s="12" t="s">
        <v>1</v>
      </c>
      <c r="B5" s="9">
        <v>80118.967499999999</v>
      </c>
      <c r="C5" s="4">
        <f t="shared" ref="C5:C16" si="0">(B5/B$17)^2</f>
        <v>2.7802701653511595E-2</v>
      </c>
      <c r="E5" s="30" t="s">
        <v>1</v>
      </c>
      <c r="F5" s="33">
        <v>80118.967499999999</v>
      </c>
      <c r="G5" s="35">
        <f t="shared" ref="G5:G15" si="1">(F5/F$17)</f>
        <v>0.16674142152899979</v>
      </c>
      <c r="H5" s="35">
        <f t="shared" ref="H5:H16" si="2">G5^2</f>
        <v>2.7802701653511595E-2</v>
      </c>
      <c r="I5" s="41"/>
    </row>
    <row r="6" spans="1:9" x14ac:dyDescent="0.45">
      <c r="A6" s="12" t="s">
        <v>2</v>
      </c>
      <c r="B6" s="9">
        <v>14028.347500000003</v>
      </c>
      <c r="C6" s="4">
        <f t="shared" si="0"/>
        <v>8.5237232867710756E-4</v>
      </c>
      <c r="E6" s="30" t="s">
        <v>2</v>
      </c>
      <c r="F6" s="33">
        <v>14028.347500000003</v>
      </c>
      <c r="G6" s="35">
        <f t="shared" si="1"/>
        <v>2.9195416227159831E-2</v>
      </c>
      <c r="H6" s="35">
        <f t="shared" si="2"/>
        <v>8.5237232867710756E-4</v>
      </c>
      <c r="I6" s="41"/>
    </row>
    <row r="7" spans="1:9" x14ac:dyDescent="0.45">
      <c r="A7" s="12" t="s">
        <v>3</v>
      </c>
      <c r="B7" s="9">
        <v>22521.480000000018</v>
      </c>
      <c r="C7" s="4">
        <f t="shared" si="0"/>
        <v>2.1968993746702913E-3</v>
      </c>
      <c r="E7" s="30" t="s">
        <v>3</v>
      </c>
      <c r="F7" s="33">
        <v>22521.480000000018</v>
      </c>
      <c r="G7" s="35">
        <f t="shared" si="1"/>
        <v>4.6871093167007438E-2</v>
      </c>
      <c r="H7" s="35">
        <f t="shared" si="2"/>
        <v>2.1968993746702913E-3</v>
      </c>
      <c r="I7" s="41"/>
    </row>
    <row r="8" spans="1:9" x14ac:dyDescent="0.45">
      <c r="A8" s="12" t="s">
        <v>4</v>
      </c>
      <c r="B8" s="9">
        <v>62503.48000000001</v>
      </c>
      <c r="C8" s="4">
        <f t="shared" si="0"/>
        <v>1.6920948669613443E-2</v>
      </c>
      <c r="E8" s="30" t="s">
        <v>4</v>
      </c>
      <c r="F8" s="33">
        <v>62503.48000000001</v>
      </c>
      <c r="G8" s="35">
        <f t="shared" si="1"/>
        <v>0.13008054685314574</v>
      </c>
      <c r="H8" s="35">
        <f t="shared" si="2"/>
        <v>1.6920948669613443E-2</v>
      </c>
      <c r="I8" s="41"/>
    </row>
    <row r="9" spans="1:9" x14ac:dyDescent="0.45">
      <c r="A9" s="12" t="s">
        <v>5</v>
      </c>
      <c r="B9" s="9">
        <v>15604.352500000008</v>
      </c>
      <c r="C9" s="4">
        <f t="shared" si="0"/>
        <v>1.0546486873160071E-3</v>
      </c>
      <c r="E9" s="30" t="s">
        <v>5</v>
      </c>
      <c r="F9" s="33">
        <v>15604.352500000008</v>
      </c>
      <c r="G9" s="35">
        <f t="shared" si="1"/>
        <v>3.2475355076057401E-2</v>
      </c>
      <c r="H9" s="35">
        <f t="shared" si="2"/>
        <v>1.0546486873160071E-3</v>
      </c>
      <c r="I9" s="41"/>
    </row>
    <row r="10" spans="1:9" x14ac:dyDescent="0.45">
      <c r="A10" s="12" t="s">
        <v>6</v>
      </c>
      <c r="B10" s="9">
        <v>54328.914999999877</v>
      </c>
      <c r="C10" s="4">
        <f t="shared" si="0"/>
        <v>1.2784341858564877E-2</v>
      </c>
      <c r="E10" s="30" t="s">
        <v>6</v>
      </c>
      <c r="F10" s="33">
        <v>54328.914999999877</v>
      </c>
      <c r="G10" s="35">
        <f t="shared" si="1"/>
        <v>0.11306786395154406</v>
      </c>
      <c r="H10" s="35">
        <f t="shared" si="2"/>
        <v>1.2784341858564877E-2</v>
      </c>
      <c r="I10" s="41"/>
    </row>
    <row r="11" spans="1:9" x14ac:dyDescent="0.45">
      <c r="A11" s="12" t="s">
        <v>7</v>
      </c>
      <c r="B11" s="9">
        <v>32636.665000000001</v>
      </c>
      <c r="C11" s="4">
        <f t="shared" si="0"/>
        <v>4.613471679611866E-3</v>
      </c>
      <c r="E11" s="30" t="s">
        <v>7</v>
      </c>
      <c r="F11" s="33">
        <v>32636.665000000001</v>
      </c>
      <c r="G11" s="35">
        <f t="shared" si="1"/>
        <v>6.7922541763481337E-2</v>
      </c>
      <c r="H11" s="35">
        <f t="shared" si="2"/>
        <v>4.613471679611866E-3</v>
      </c>
      <c r="I11" s="41"/>
    </row>
    <row r="12" spans="1:9" x14ac:dyDescent="0.45">
      <c r="A12" s="12" t="s">
        <v>8</v>
      </c>
      <c r="B12" s="9">
        <v>13672.142500000002</v>
      </c>
      <c r="C12" s="4">
        <f t="shared" si="0"/>
        <v>8.0963535410653257E-4</v>
      </c>
      <c r="E12" s="30" t="s">
        <v>8</v>
      </c>
      <c r="F12" s="33">
        <v>13672.142500000002</v>
      </c>
      <c r="G12" s="35">
        <f t="shared" si="1"/>
        <v>2.8454092045021091E-2</v>
      </c>
      <c r="H12" s="35">
        <f t="shared" si="2"/>
        <v>8.0963535410653257E-4</v>
      </c>
      <c r="I12" s="41"/>
    </row>
    <row r="13" spans="1:9" x14ac:dyDescent="0.45">
      <c r="A13" s="12" t="s">
        <v>9</v>
      </c>
      <c r="B13" s="9">
        <v>59613.330000000009</v>
      </c>
      <c r="C13" s="4">
        <f t="shared" si="0"/>
        <v>1.5392284289879378E-2</v>
      </c>
      <c r="E13" s="30" t="s">
        <v>9</v>
      </c>
      <c r="F13" s="33">
        <v>59613.330000000009</v>
      </c>
      <c r="G13" s="35">
        <f t="shared" si="1"/>
        <v>0.12406564508307438</v>
      </c>
      <c r="H13" s="35">
        <f t="shared" si="2"/>
        <v>1.5392284289879378E-2</v>
      </c>
      <c r="I13" s="41"/>
    </row>
    <row r="14" spans="1:9" x14ac:dyDescent="0.45">
      <c r="A14" s="12" t="s">
        <v>10</v>
      </c>
      <c r="B14" s="9">
        <v>8195.3350000000028</v>
      </c>
      <c r="C14" s="4">
        <f t="shared" si="0"/>
        <v>2.9090402711260798E-4</v>
      </c>
      <c r="E14" s="30" t="s">
        <v>10</v>
      </c>
      <c r="F14" s="33">
        <v>8195.3350000000028</v>
      </c>
      <c r="G14" s="35">
        <f t="shared" si="1"/>
        <v>1.7055908862110163E-2</v>
      </c>
      <c r="H14" s="35">
        <f t="shared" si="2"/>
        <v>2.9090402711260798E-4</v>
      </c>
      <c r="I14" s="41"/>
    </row>
    <row r="15" spans="1:9" x14ac:dyDescent="0.45">
      <c r="A15" s="12" t="s">
        <v>11</v>
      </c>
      <c r="B15" s="9">
        <v>11588.922500000001</v>
      </c>
      <c r="C15" s="4">
        <f t="shared" si="0"/>
        <v>5.8170450710998047E-4</v>
      </c>
      <c r="E15" s="30" t="s">
        <v>11</v>
      </c>
      <c r="F15" s="33">
        <v>11588.922500000001</v>
      </c>
      <c r="G15" s="35">
        <f t="shared" si="1"/>
        <v>2.4118551098894405E-2</v>
      </c>
      <c r="H15" s="35">
        <f t="shared" si="2"/>
        <v>5.8170450710998047E-4</v>
      </c>
      <c r="I15" s="41"/>
    </row>
    <row r="16" spans="1:9" ht="14.65" thickBot="1" x14ac:dyDescent="0.5">
      <c r="A16" s="13" t="s">
        <v>12</v>
      </c>
      <c r="B16" s="14">
        <v>48308.599999999991</v>
      </c>
      <c r="C16" s="15">
        <f t="shared" si="0"/>
        <v>1.0107999574634935E-2</v>
      </c>
      <c r="E16" s="31" t="s">
        <v>12</v>
      </c>
      <c r="F16" s="38">
        <v>48308.599999999991</v>
      </c>
      <c r="G16" s="35">
        <f>(F16/F$17)</f>
        <v>0.10053854770502176</v>
      </c>
      <c r="H16" s="35">
        <f t="shared" si="2"/>
        <v>1.0107999574634935E-2</v>
      </c>
      <c r="I16" s="42"/>
    </row>
    <row r="17" spans="1:9" ht="14.65" thickBot="1" x14ac:dyDescent="0.5">
      <c r="A17" s="16" t="s">
        <v>13</v>
      </c>
      <c r="B17" s="27">
        <v>480498.2874999998</v>
      </c>
      <c r="C17" s="111">
        <f>SUM(C4:C16)</f>
        <v>0.10766738054751115</v>
      </c>
      <c r="E17" s="32" t="s">
        <v>13</v>
      </c>
      <c r="F17" s="39">
        <v>480498.2874999998</v>
      </c>
      <c r="G17" s="43"/>
      <c r="H17" s="43"/>
      <c r="I17" s="111">
        <f>SUM(H4:H16)</f>
        <v>0.10766738054751115</v>
      </c>
    </row>
    <row r="18" spans="1:9" x14ac:dyDescent="0.45">
      <c r="A18" s="119"/>
      <c r="B18" s="120"/>
      <c r="C18" s="121"/>
      <c r="E18" s="85"/>
      <c r="F18" s="85"/>
      <c r="G18" s="85"/>
      <c r="H18" s="85"/>
      <c r="I18" s="85"/>
    </row>
    <row r="19" spans="1:9" ht="28.5" customHeight="1" thickBot="1" x14ac:dyDescent="0.5">
      <c r="A19" s="117" t="s">
        <v>40</v>
      </c>
      <c r="B19" s="117"/>
      <c r="C19" s="117"/>
      <c r="E19" s="118" t="s">
        <v>40</v>
      </c>
      <c r="F19" s="118"/>
      <c r="G19" s="118"/>
      <c r="H19" s="118"/>
      <c r="I19" s="118"/>
    </row>
    <row r="20" spans="1:9" ht="49.5" customHeight="1" thickBot="1" x14ac:dyDescent="0.5">
      <c r="A20" s="46" t="s">
        <v>23</v>
      </c>
      <c r="B20" s="20" t="s">
        <v>0</v>
      </c>
      <c r="C20" s="6" t="s">
        <v>16</v>
      </c>
      <c r="E20" s="46" t="s">
        <v>23</v>
      </c>
      <c r="F20" s="36" t="s">
        <v>41</v>
      </c>
      <c r="G20" s="47" t="s">
        <v>30</v>
      </c>
      <c r="H20" s="48" t="s">
        <v>31</v>
      </c>
      <c r="I20" s="49" t="s">
        <v>32</v>
      </c>
    </row>
    <row r="21" spans="1:9" x14ac:dyDescent="0.45">
      <c r="A21" s="23" t="s">
        <v>15</v>
      </c>
      <c r="B21" s="18">
        <v>57377.74999999992</v>
      </c>
      <c r="C21" s="19">
        <f>(B21/B$30)^2</f>
        <v>8.3916310177003892E-2</v>
      </c>
      <c r="E21" s="23" t="s">
        <v>15</v>
      </c>
      <c r="F21" s="1">
        <v>57377.74999999992</v>
      </c>
      <c r="G21" s="51">
        <f>(F21/F$30)</f>
        <v>0.28968312028318788</v>
      </c>
      <c r="H21" s="51">
        <f>G21^2</f>
        <v>8.3916310177003892E-2</v>
      </c>
      <c r="I21" s="53"/>
    </row>
    <row r="22" spans="1:9" x14ac:dyDescent="0.45">
      <c r="A22" s="24" t="s">
        <v>24</v>
      </c>
      <c r="B22" s="2">
        <v>16770.295000000002</v>
      </c>
      <c r="C22" s="17">
        <f t="shared" ref="C22:C29" si="3">(B22/B$30)^2</f>
        <v>7.1687057767598154E-3</v>
      </c>
      <c r="E22" s="24" t="s">
        <v>24</v>
      </c>
      <c r="F22" s="2">
        <v>16770.295000000002</v>
      </c>
      <c r="G22" s="50">
        <f t="shared" ref="G22:G29" si="4">(F22/F$30)</f>
        <v>8.4668209953676327E-2</v>
      </c>
      <c r="H22" s="50">
        <f t="shared" ref="H22:H29" si="5">G22^2</f>
        <v>7.1687057767598154E-3</v>
      </c>
      <c r="I22" s="54"/>
    </row>
    <row r="23" spans="1:9" x14ac:dyDescent="0.45">
      <c r="A23" s="24" t="s">
        <v>25</v>
      </c>
      <c r="B23" s="2">
        <v>1732.125</v>
      </c>
      <c r="C23" s="17">
        <f t="shared" si="3"/>
        <v>7.6474705233078681E-5</v>
      </c>
      <c r="E23" s="24" t="s">
        <v>25</v>
      </c>
      <c r="F23" s="2">
        <v>1732.125</v>
      </c>
      <c r="G23" s="50">
        <f t="shared" si="4"/>
        <v>8.7449817171380458E-3</v>
      </c>
      <c r="H23" s="50">
        <f t="shared" si="5"/>
        <v>7.6474705233078681E-5</v>
      </c>
      <c r="I23" s="54"/>
    </row>
    <row r="24" spans="1:9" x14ac:dyDescent="0.45">
      <c r="A24" s="24" t="s">
        <v>26</v>
      </c>
      <c r="B24" s="2">
        <v>9832.1575000000012</v>
      </c>
      <c r="C24" s="17">
        <f t="shared" si="3"/>
        <v>2.4640924919034977E-3</v>
      </c>
      <c r="E24" s="24" t="s">
        <v>26</v>
      </c>
      <c r="F24" s="2">
        <v>9832.1575000000012</v>
      </c>
      <c r="G24" s="50">
        <f t="shared" si="4"/>
        <v>4.9639626226468482E-2</v>
      </c>
      <c r="H24" s="50">
        <f t="shared" si="5"/>
        <v>2.4640924919034977E-3</v>
      </c>
      <c r="I24" s="54"/>
    </row>
    <row r="25" spans="1:9" x14ac:dyDescent="0.45">
      <c r="A25" s="24" t="s">
        <v>27</v>
      </c>
      <c r="B25" s="2">
        <v>34674.792500000003</v>
      </c>
      <c r="C25" s="17">
        <f t="shared" si="3"/>
        <v>3.064693826264742E-2</v>
      </c>
      <c r="E25" s="24" t="s">
        <v>27</v>
      </c>
      <c r="F25" s="2">
        <v>34674.792500000003</v>
      </c>
      <c r="G25" s="50">
        <f t="shared" si="4"/>
        <v>0.1750626695290787</v>
      </c>
      <c r="H25" s="50">
        <f t="shared" si="5"/>
        <v>3.064693826264742E-2</v>
      </c>
      <c r="I25" s="54"/>
    </row>
    <row r="26" spans="1:9" x14ac:dyDescent="0.45">
      <c r="A26" s="24" t="s">
        <v>18</v>
      </c>
      <c r="B26" s="2">
        <v>10129.500000000002</v>
      </c>
      <c r="C26" s="17">
        <f t="shared" si="3"/>
        <v>2.6153834384593099E-3</v>
      </c>
      <c r="E26" s="24" t="s">
        <v>18</v>
      </c>
      <c r="F26" s="2">
        <v>10129.500000000002</v>
      </c>
      <c r="G26" s="50">
        <f t="shared" si="4"/>
        <v>5.1140819688965777E-2</v>
      </c>
      <c r="H26" s="50">
        <f t="shared" si="5"/>
        <v>2.6153834384593099E-3</v>
      </c>
      <c r="I26" s="54"/>
    </row>
    <row r="27" spans="1:9" x14ac:dyDescent="0.45">
      <c r="A27" s="24" t="s">
        <v>19</v>
      </c>
      <c r="B27" s="2">
        <v>14607.665000000001</v>
      </c>
      <c r="C27" s="17">
        <f t="shared" si="3"/>
        <v>5.4390237206790142E-3</v>
      </c>
      <c r="E27" s="24" t="s">
        <v>19</v>
      </c>
      <c r="F27" s="2">
        <v>14607.665000000001</v>
      </c>
      <c r="G27" s="50">
        <f t="shared" si="4"/>
        <v>7.3749737088880621E-2</v>
      </c>
      <c r="H27" s="50">
        <f t="shared" si="5"/>
        <v>5.4390237206790142E-3</v>
      </c>
      <c r="I27" s="54"/>
    </row>
    <row r="28" spans="1:9" ht="28.5" x14ac:dyDescent="0.45">
      <c r="A28" s="24" t="s">
        <v>20</v>
      </c>
      <c r="B28" s="2">
        <v>47867.027499999989</v>
      </c>
      <c r="C28" s="17">
        <f t="shared" si="3"/>
        <v>5.8402611843913543E-2</v>
      </c>
      <c r="E28" s="24" t="s">
        <v>20</v>
      </c>
      <c r="F28" s="2">
        <v>47867.027499999989</v>
      </c>
      <c r="G28" s="50">
        <f t="shared" si="4"/>
        <v>0.24166632335497956</v>
      </c>
      <c r="H28" s="50">
        <f t="shared" si="5"/>
        <v>5.8402611843913543E-2</v>
      </c>
      <c r="I28" s="54"/>
    </row>
    <row r="29" spans="1:9" ht="28.9" thickBot="1" x14ac:dyDescent="0.5">
      <c r="A29" s="25" t="s">
        <v>21</v>
      </c>
      <c r="B29" s="3">
        <v>5079.4275000000007</v>
      </c>
      <c r="C29" s="21">
        <f t="shared" si="3"/>
        <v>6.5764100380263609E-4</v>
      </c>
      <c r="E29" s="25" t="s">
        <v>21</v>
      </c>
      <c r="F29" s="3">
        <v>5079.4275000000007</v>
      </c>
      <c r="G29" s="52">
        <f t="shared" si="4"/>
        <v>2.5644512157626163E-2</v>
      </c>
      <c r="H29" s="52">
        <f t="shared" si="5"/>
        <v>6.5764100380263609E-4</v>
      </c>
      <c r="I29" s="55"/>
    </row>
    <row r="30" spans="1:9" ht="14.65" thickBot="1" x14ac:dyDescent="0.5">
      <c r="A30" s="26" t="s">
        <v>22</v>
      </c>
      <c r="B30" s="22">
        <v>198070.73999999961</v>
      </c>
      <c r="C30" s="113">
        <f>SUM(C21:C29)</f>
        <v>0.1913871814204022</v>
      </c>
      <c r="E30" s="26" t="s">
        <v>22</v>
      </c>
      <c r="F30" s="22">
        <v>198070.73999999961</v>
      </c>
      <c r="G30" s="56"/>
      <c r="H30" s="56"/>
      <c r="I30" s="112">
        <f>SUM(H21:H29)</f>
        <v>0.1913871814204022</v>
      </c>
    </row>
  </sheetData>
  <mergeCells count="6">
    <mergeCell ref="A2:C2"/>
    <mergeCell ref="A19:C19"/>
    <mergeCell ref="A1:C1"/>
    <mergeCell ref="E1:I1"/>
    <mergeCell ref="E2:I2"/>
    <mergeCell ref="E19:I1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279D5-5A07-4848-B4EF-E4B600799788}">
  <dimension ref="A1:G12"/>
  <sheetViews>
    <sheetView zoomScale="55" zoomScaleNormal="55" workbookViewId="0">
      <selection activeCell="I35" sqref="I35"/>
    </sheetView>
  </sheetViews>
  <sheetFormatPr defaultRowHeight="14.25" x14ac:dyDescent="0.45"/>
  <cols>
    <col min="1" max="1" width="38.59765625" customWidth="1"/>
    <col min="2" max="2" width="21.73046875" customWidth="1"/>
    <col min="3" max="3" width="24.06640625" customWidth="1"/>
    <col min="4" max="5" width="30.19921875" customWidth="1"/>
    <col min="6" max="6" width="26.9296875" customWidth="1"/>
    <col min="7" max="7" width="20.19921875" customWidth="1"/>
  </cols>
  <sheetData>
    <row r="1" spans="1:7" ht="42.5" customHeight="1" x14ac:dyDescent="0.45">
      <c r="A1" s="80" t="s">
        <v>23</v>
      </c>
      <c r="B1" s="79" t="s">
        <v>33</v>
      </c>
      <c r="C1" s="79"/>
      <c r="D1" s="79" t="s">
        <v>36</v>
      </c>
      <c r="E1" s="79"/>
      <c r="F1" s="79" t="s">
        <v>37</v>
      </c>
      <c r="G1" s="83" t="s">
        <v>38</v>
      </c>
    </row>
    <row r="2" spans="1:7" ht="33" customHeight="1" thickBot="1" x14ac:dyDescent="0.5">
      <c r="A2" s="81"/>
      <c r="B2" s="68" t="s">
        <v>34</v>
      </c>
      <c r="C2" s="68" t="s">
        <v>35</v>
      </c>
      <c r="D2" s="68" t="s">
        <v>34</v>
      </c>
      <c r="E2" s="68" t="s">
        <v>35</v>
      </c>
      <c r="F2" s="82"/>
      <c r="G2" s="84"/>
    </row>
    <row r="3" spans="1:7" x14ac:dyDescent="0.45">
      <c r="A3" s="63" t="s">
        <v>15</v>
      </c>
      <c r="B3" s="64">
        <v>57377.74999999992</v>
      </c>
      <c r="C3" s="64">
        <v>480498.2874999998</v>
      </c>
      <c r="D3" s="65">
        <f>B3/B$12</f>
        <v>0.28968312028318788</v>
      </c>
      <c r="E3" s="65">
        <f>C3/C$12</f>
        <v>0.13004097324207442</v>
      </c>
      <c r="F3" s="66">
        <f>ABS(D3-E3)</f>
        <v>0.15964214704111346</v>
      </c>
      <c r="G3" s="67"/>
    </row>
    <row r="4" spans="1:7" x14ac:dyDescent="0.45">
      <c r="A4" s="61" t="s">
        <v>24</v>
      </c>
      <c r="B4" s="58">
        <v>16770.295000000002</v>
      </c>
      <c r="C4" s="58">
        <v>362523.01750000002</v>
      </c>
      <c r="D4" s="59">
        <f t="shared" ref="D4:E11" si="0">B4/B$12</f>
        <v>8.4668209953676327E-2</v>
      </c>
      <c r="E4" s="59">
        <f t="shared" si="0"/>
        <v>9.8112412145388975E-2</v>
      </c>
      <c r="F4" s="60">
        <f t="shared" ref="F4:F11" si="1">ABS(D4-E4)</f>
        <v>1.3444202191712648E-2</v>
      </c>
      <c r="G4" s="62"/>
    </row>
    <row r="5" spans="1:7" x14ac:dyDescent="0.45">
      <c r="A5" s="61" t="s">
        <v>25</v>
      </c>
      <c r="B5" s="58">
        <v>1732.125</v>
      </c>
      <c r="C5" s="58">
        <v>47849.709999999992</v>
      </c>
      <c r="D5" s="59">
        <f t="shared" si="0"/>
        <v>8.7449817171380458E-3</v>
      </c>
      <c r="E5" s="59">
        <f t="shared" si="0"/>
        <v>1.294993763687664E-2</v>
      </c>
      <c r="F5" s="60">
        <f t="shared" si="1"/>
        <v>4.2049559197385941E-3</v>
      </c>
      <c r="G5" s="62"/>
    </row>
    <row r="6" spans="1:7" x14ac:dyDescent="0.45">
      <c r="A6" s="61" t="s">
        <v>26</v>
      </c>
      <c r="B6" s="58">
        <v>9832.1575000000012</v>
      </c>
      <c r="C6" s="58">
        <v>200897.80000000002</v>
      </c>
      <c r="D6" s="59">
        <f t="shared" si="0"/>
        <v>4.9639626226468482E-2</v>
      </c>
      <c r="E6" s="59">
        <f t="shared" si="0"/>
        <v>5.4370527666431342E-2</v>
      </c>
      <c r="F6" s="60">
        <f t="shared" si="1"/>
        <v>4.7309014399628604E-3</v>
      </c>
      <c r="G6" s="62"/>
    </row>
    <row r="7" spans="1:7" x14ac:dyDescent="0.45">
      <c r="A7" s="61" t="s">
        <v>27</v>
      </c>
      <c r="B7" s="58">
        <v>34674.792500000003</v>
      </c>
      <c r="C7" s="58">
        <v>913714.89000000013</v>
      </c>
      <c r="D7" s="59">
        <f t="shared" si="0"/>
        <v>0.1750626695290787</v>
      </c>
      <c r="E7" s="59">
        <f t="shared" si="0"/>
        <v>0.24728573785265581</v>
      </c>
      <c r="F7" s="60">
        <f t="shared" si="1"/>
        <v>7.2223068323577111E-2</v>
      </c>
      <c r="G7" s="62"/>
    </row>
    <row r="8" spans="1:7" x14ac:dyDescent="0.45">
      <c r="A8" s="61" t="s">
        <v>18</v>
      </c>
      <c r="B8" s="58">
        <v>10129.500000000002</v>
      </c>
      <c r="C8" s="58">
        <v>272137.96000000002</v>
      </c>
      <c r="D8" s="59">
        <f t="shared" si="0"/>
        <v>5.1140819688965777E-2</v>
      </c>
      <c r="E8" s="59">
        <f t="shared" si="0"/>
        <v>7.3650803957366312E-2</v>
      </c>
      <c r="F8" s="60">
        <f t="shared" si="1"/>
        <v>2.2509984268400535E-2</v>
      </c>
      <c r="G8" s="62"/>
    </row>
    <row r="9" spans="1:7" x14ac:dyDescent="0.45">
      <c r="A9" s="61" t="s">
        <v>19</v>
      </c>
      <c r="B9" s="58">
        <v>14607.665000000001</v>
      </c>
      <c r="C9" s="58">
        <v>402213.29500000016</v>
      </c>
      <c r="D9" s="59">
        <f t="shared" si="0"/>
        <v>7.3749737088880621E-2</v>
      </c>
      <c r="E9" s="59">
        <f t="shared" si="0"/>
        <v>0.10885409936596627</v>
      </c>
      <c r="F9" s="60">
        <f t="shared" si="1"/>
        <v>3.5104362277085646E-2</v>
      </c>
      <c r="G9" s="62"/>
    </row>
    <row r="10" spans="1:7" x14ac:dyDescent="0.45">
      <c r="A10" s="61" t="s">
        <v>20</v>
      </c>
      <c r="B10" s="58">
        <v>47867.027499999989</v>
      </c>
      <c r="C10" s="58">
        <v>840520.27250000008</v>
      </c>
      <c r="D10" s="59">
        <f t="shared" si="0"/>
        <v>0.24166632335497956</v>
      </c>
      <c r="E10" s="59">
        <f t="shared" si="0"/>
        <v>0.22747651159025964</v>
      </c>
      <c r="F10" s="60">
        <f t="shared" si="1"/>
        <v>1.4189811764719923E-2</v>
      </c>
      <c r="G10" s="62"/>
    </row>
    <row r="11" spans="1:7" ht="14.65" thickBot="1" x14ac:dyDescent="0.5">
      <c r="A11" s="69" t="s">
        <v>21</v>
      </c>
      <c r="B11" s="70">
        <v>5079.4275000000007</v>
      </c>
      <c r="C11" s="70">
        <v>174620.86249999999</v>
      </c>
      <c r="D11" s="71">
        <f t="shared" si="0"/>
        <v>2.5644512157626163E-2</v>
      </c>
      <c r="E11" s="71">
        <f t="shared" si="0"/>
        <v>4.7258996542980325E-2</v>
      </c>
      <c r="F11" s="72">
        <f t="shared" si="1"/>
        <v>2.1614484385354162E-2</v>
      </c>
      <c r="G11" s="73"/>
    </row>
    <row r="12" spans="1:7" ht="26.55" customHeight="1" thickBot="1" x14ac:dyDescent="0.5">
      <c r="A12" s="74" t="s">
        <v>22</v>
      </c>
      <c r="B12" s="75">
        <v>198070.73999999961</v>
      </c>
      <c r="C12" s="57">
        <v>3694976.0950000011</v>
      </c>
      <c r="D12" s="76"/>
      <c r="E12" s="77"/>
      <c r="F12" s="78"/>
      <c r="G12" s="110">
        <f>1/(SUM(F3:F11))</f>
        <v>2.8763410562409408</v>
      </c>
    </row>
  </sheetData>
  <mergeCells count="5">
    <mergeCell ref="B1:C1"/>
    <mergeCell ref="D1:E1"/>
    <mergeCell ref="A1:A2"/>
    <mergeCell ref="F1:F2"/>
    <mergeCell ref="G1:G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3216D3-4061-43C4-8FE1-637CEC2A5C79}">
  <dimension ref="A3:AA33"/>
  <sheetViews>
    <sheetView topLeftCell="B1" zoomScale="41" zoomScaleNormal="41" workbookViewId="0">
      <selection activeCell="X54" sqref="X54"/>
    </sheetView>
  </sheetViews>
  <sheetFormatPr defaultRowHeight="14.25" x14ac:dyDescent="0.45"/>
  <cols>
    <col min="1" max="1" width="26.33203125" customWidth="1"/>
    <col min="2" max="2" width="28.19921875" customWidth="1"/>
    <col min="3" max="3" width="22.59765625" customWidth="1"/>
    <col min="14" max="14" width="16" customWidth="1"/>
    <col min="26" max="26" width="12.6640625" customWidth="1"/>
  </cols>
  <sheetData>
    <row r="3" spans="2:13" ht="42.75" x14ac:dyDescent="0.45">
      <c r="B3" s="98" t="s">
        <v>67</v>
      </c>
      <c r="C3" s="99" t="s">
        <v>42</v>
      </c>
      <c r="D3" s="100" t="s">
        <v>43</v>
      </c>
      <c r="E3" s="100" t="s">
        <v>44</v>
      </c>
      <c r="F3" s="100" t="s">
        <v>45</v>
      </c>
      <c r="G3" s="100" t="s">
        <v>46</v>
      </c>
      <c r="H3" s="100" t="s">
        <v>47</v>
      </c>
      <c r="I3" s="100" t="s">
        <v>48</v>
      </c>
      <c r="J3" s="100" t="s">
        <v>49</v>
      </c>
      <c r="K3" s="100" t="s">
        <v>50</v>
      </c>
      <c r="L3" s="100" t="s">
        <v>51</v>
      </c>
      <c r="M3" s="101" t="s">
        <v>52</v>
      </c>
    </row>
    <row r="4" spans="2:13" x14ac:dyDescent="0.45">
      <c r="B4" s="102" t="s">
        <v>53</v>
      </c>
      <c r="C4" s="103">
        <v>507778</v>
      </c>
      <c r="D4" s="103">
        <v>467619</v>
      </c>
      <c r="E4" s="103">
        <v>188379.00000000006</v>
      </c>
      <c r="F4" s="103">
        <v>1817126</v>
      </c>
      <c r="G4" s="103">
        <v>117137.99999999997</v>
      </c>
      <c r="H4" s="103">
        <v>81280.000000000015</v>
      </c>
      <c r="I4" s="103">
        <v>27305.000000000007</v>
      </c>
      <c r="J4" s="103">
        <v>463606.00000000006</v>
      </c>
      <c r="K4" s="103">
        <v>1070312</v>
      </c>
      <c r="L4" s="103">
        <v>243095</v>
      </c>
      <c r="M4" s="103">
        <v>4983638</v>
      </c>
    </row>
    <row r="5" spans="2:13" x14ac:dyDescent="0.45">
      <c r="B5" s="104" t="s">
        <v>54</v>
      </c>
      <c r="C5" s="105">
        <v>13830.440891869606</v>
      </c>
      <c r="D5" s="105">
        <v>175568.75292269152</v>
      </c>
      <c r="E5" s="105">
        <v>63915.299884452594</v>
      </c>
      <c r="F5" s="105">
        <v>723366.07768456289</v>
      </c>
      <c r="G5" s="105">
        <v>82945.916276294593</v>
      </c>
      <c r="H5" s="105">
        <v>48381.454281821425</v>
      </c>
      <c r="I5" s="105">
        <v>16230.483056937379</v>
      </c>
      <c r="J5" s="105">
        <v>258054.3742882532</v>
      </c>
      <c r="K5" s="105">
        <v>451093.93352840823</v>
      </c>
      <c r="L5" s="105">
        <v>123110.06682381775</v>
      </c>
      <c r="M5" s="105">
        <v>1956496.7996391091</v>
      </c>
    </row>
    <row r="6" spans="2:13" x14ac:dyDescent="0.45">
      <c r="B6" s="104" t="s">
        <v>55</v>
      </c>
      <c r="C6" s="105">
        <v>8953.9828995497701</v>
      </c>
      <c r="D6" s="105">
        <v>4476.8813327846965</v>
      </c>
      <c r="E6" s="105">
        <v>3425.8033785764119</v>
      </c>
      <c r="F6" s="105">
        <v>30836.897896449584</v>
      </c>
      <c r="G6" s="105">
        <v>1301.1841746762159</v>
      </c>
      <c r="H6" s="105">
        <v>1032.0927728560955</v>
      </c>
      <c r="I6" s="105">
        <v>325.76000396267756</v>
      </c>
      <c r="J6" s="105">
        <v>5354.9772788489672</v>
      </c>
      <c r="K6" s="105">
        <v>22108.909202462495</v>
      </c>
      <c r="L6" s="105">
        <v>2711.5093558564968</v>
      </c>
      <c r="M6" s="105">
        <v>80527.998296023405</v>
      </c>
    </row>
    <row r="7" spans="2:13" x14ac:dyDescent="0.45">
      <c r="B7" s="104" t="s">
        <v>56</v>
      </c>
      <c r="C7" s="105">
        <v>10699.348882474624</v>
      </c>
      <c r="D7" s="105">
        <v>10090.816319184662</v>
      </c>
      <c r="E7" s="105">
        <v>9683.1356419817239</v>
      </c>
      <c r="F7" s="105">
        <v>96355.75588046755</v>
      </c>
      <c r="G7" s="105">
        <v>1559.1757010621925</v>
      </c>
      <c r="H7" s="105">
        <v>1445.813912846839</v>
      </c>
      <c r="I7" s="105">
        <v>715.23406147346634</v>
      </c>
      <c r="J7" s="105">
        <v>11478.019528301871</v>
      </c>
      <c r="K7" s="105">
        <v>30199.931402584385</v>
      </c>
      <c r="L7" s="105">
        <v>5204.2207466035979</v>
      </c>
      <c r="M7" s="105">
        <v>177431.4520769809</v>
      </c>
    </row>
    <row r="8" spans="2:13" x14ac:dyDescent="0.45">
      <c r="B8" s="104" t="s">
        <v>57</v>
      </c>
      <c r="C8" s="105">
        <v>45901.704203750021</v>
      </c>
      <c r="D8" s="105">
        <v>19781.508378095084</v>
      </c>
      <c r="E8" s="105">
        <v>14139.028620156994</v>
      </c>
      <c r="F8" s="105">
        <v>130133.55026683911</v>
      </c>
      <c r="G8" s="105">
        <v>3144.3424596583764</v>
      </c>
      <c r="H8" s="105">
        <v>3165.0660370785258</v>
      </c>
      <c r="I8" s="105">
        <v>1016.7299545504566</v>
      </c>
      <c r="J8" s="105">
        <v>20532.391742307427</v>
      </c>
      <c r="K8" s="105">
        <v>51068.680987512416</v>
      </c>
      <c r="L8" s="105">
        <v>11446.664612522129</v>
      </c>
      <c r="M8" s="105">
        <v>300329.66726247052</v>
      </c>
    </row>
    <row r="9" spans="2:13" x14ac:dyDescent="0.45">
      <c r="B9" s="104" t="s">
        <v>58</v>
      </c>
      <c r="C9" s="105">
        <v>58177.91487525883</v>
      </c>
      <c r="D9" s="105">
        <v>21568.065365444196</v>
      </c>
      <c r="E9" s="105">
        <v>7986.5847509935766</v>
      </c>
      <c r="F9" s="105">
        <v>68301.79295228835</v>
      </c>
      <c r="G9" s="105">
        <v>2576.9562715385118</v>
      </c>
      <c r="H9" s="105">
        <v>2405.6980694796439</v>
      </c>
      <c r="I9" s="105">
        <v>676.90385449390328</v>
      </c>
      <c r="J9" s="105">
        <v>14159.013098190226</v>
      </c>
      <c r="K9" s="105">
        <v>62814.588441177722</v>
      </c>
      <c r="L9" s="105">
        <v>7360.2613777563201</v>
      </c>
      <c r="M9" s="105">
        <v>246027.77905662125</v>
      </c>
    </row>
    <row r="10" spans="2:13" x14ac:dyDescent="0.45">
      <c r="B10" s="104" t="s">
        <v>59</v>
      </c>
      <c r="C10" s="105">
        <v>92926.303375685879</v>
      </c>
      <c r="D10" s="105">
        <v>87434.060083001896</v>
      </c>
      <c r="E10" s="105">
        <v>26217.854205101463</v>
      </c>
      <c r="F10" s="105">
        <v>298594.98149533826</v>
      </c>
      <c r="G10" s="105">
        <v>12913.758485660375</v>
      </c>
      <c r="H10" s="105">
        <v>10270.385448895919</v>
      </c>
      <c r="I10" s="105">
        <v>2875.8628025210246</v>
      </c>
      <c r="J10" s="105">
        <v>75493.518240997437</v>
      </c>
      <c r="K10" s="105">
        <v>164052.04548000111</v>
      </c>
      <c r="L10" s="105">
        <v>36178.05323595876</v>
      </c>
      <c r="M10" s="105">
        <v>806956.82285316219</v>
      </c>
    </row>
    <row r="11" spans="2:13" x14ac:dyDescent="0.45">
      <c r="B11" s="104" t="s">
        <v>60</v>
      </c>
      <c r="C11" s="105">
        <v>17677.590632640909</v>
      </c>
      <c r="D11" s="105">
        <v>17597.735240512215</v>
      </c>
      <c r="E11" s="105">
        <v>5087.7918595110887</v>
      </c>
      <c r="F11" s="105">
        <v>27593.665876064726</v>
      </c>
      <c r="G11" s="105">
        <v>492.85530118685398</v>
      </c>
      <c r="H11" s="105">
        <v>933.98508098852403</v>
      </c>
      <c r="I11" s="105">
        <v>294.48135475929718</v>
      </c>
      <c r="J11" s="105">
        <v>5480.3568693037814</v>
      </c>
      <c r="K11" s="105">
        <v>23733.264774098083</v>
      </c>
      <c r="L11" s="105">
        <v>3702.6527420064704</v>
      </c>
      <c r="M11" s="105">
        <v>102594.37973107194</v>
      </c>
    </row>
    <row r="12" spans="2:13" x14ac:dyDescent="0.45">
      <c r="B12" s="104" t="s">
        <v>61</v>
      </c>
      <c r="C12" s="105">
        <v>22944.143174491099</v>
      </c>
      <c r="D12" s="105">
        <v>11943.116260324005</v>
      </c>
      <c r="E12" s="105">
        <v>7162.6477224934633</v>
      </c>
      <c r="F12" s="105">
        <v>45214.881861812348</v>
      </c>
      <c r="G12" s="105">
        <v>930.22183851515842</v>
      </c>
      <c r="H12" s="105">
        <v>1275.4117804747966</v>
      </c>
      <c r="I12" s="105">
        <v>496.22638649646848</v>
      </c>
      <c r="J12" s="105">
        <v>8859.7566502007576</v>
      </c>
      <c r="K12" s="105">
        <v>34233.930372607945</v>
      </c>
      <c r="L12" s="105">
        <v>4057.5286808748533</v>
      </c>
      <c r="M12" s="105">
        <v>137117.86472829088</v>
      </c>
    </row>
    <row r="13" spans="2:13" x14ac:dyDescent="0.45">
      <c r="B13" s="104" t="s">
        <v>62</v>
      </c>
      <c r="C13" s="105">
        <v>62406.143819428573</v>
      </c>
      <c r="D13" s="105">
        <v>31840.153380235162</v>
      </c>
      <c r="E13" s="105">
        <v>12844.63668678616</v>
      </c>
      <c r="F13" s="105">
        <v>95096.500166289174</v>
      </c>
      <c r="G13" s="105">
        <v>2808.8087204523872</v>
      </c>
      <c r="H13" s="105">
        <v>2958.9339487954144</v>
      </c>
      <c r="I13" s="105">
        <v>1090.2461333963954</v>
      </c>
      <c r="J13" s="105">
        <v>19107.13403889467</v>
      </c>
      <c r="K13" s="105">
        <v>75584.505955837492</v>
      </c>
      <c r="L13" s="105">
        <v>11993.948786453237</v>
      </c>
      <c r="M13" s="105">
        <v>315731.0116365687</v>
      </c>
    </row>
    <row r="14" spans="2:13" x14ac:dyDescent="0.45">
      <c r="B14" s="104" t="s">
        <v>63</v>
      </c>
      <c r="C14" s="105">
        <v>10977.95665584611</v>
      </c>
      <c r="D14" s="105">
        <v>4151.6213864941346</v>
      </c>
      <c r="E14" s="105">
        <v>5260.2700151196686</v>
      </c>
      <c r="F14" s="105">
        <v>51355.511714655455</v>
      </c>
      <c r="G14" s="105">
        <v>851.17343915701053</v>
      </c>
      <c r="H14" s="105">
        <v>940.97275932540197</v>
      </c>
      <c r="I14" s="105">
        <v>447.07588289842329</v>
      </c>
      <c r="J14" s="105">
        <v>7569.7532015866491</v>
      </c>
      <c r="K14" s="105">
        <v>16313.885898352375</v>
      </c>
      <c r="L14" s="105">
        <v>4052.2108941290116</v>
      </c>
      <c r="M14" s="105">
        <v>101920.43184756424</v>
      </c>
    </row>
    <row r="15" spans="2:13" x14ac:dyDescent="0.45">
      <c r="B15" s="104" t="s">
        <v>64</v>
      </c>
      <c r="C15" s="105">
        <v>55613.577435817293</v>
      </c>
      <c r="D15" s="105">
        <v>20981.622595672419</v>
      </c>
      <c r="E15" s="105">
        <v>11351.464293132021</v>
      </c>
      <c r="F15" s="105">
        <v>94643.187826646317</v>
      </c>
      <c r="G15" s="105">
        <v>3234.665827758402</v>
      </c>
      <c r="H15" s="105">
        <v>2940.2660721934776</v>
      </c>
      <c r="I15" s="105">
        <v>1148.3746626451216</v>
      </c>
      <c r="J15" s="105">
        <v>13893.58376015901</v>
      </c>
      <c r="K15" s="105">
        <v>55619.259835040917</v>
      </c>
      <c r="L15" s="105">
        <v>11971.185636437465</v>
      </c>
      <c r="M15" s="105">
        <v>271397.18794550246</v>
      </c>
    </row>
    <row r="16" spans="2:13" x14ac:dyDescent="0.45">
      <c r="B16" s="104" t="s">
        <v>65</v>
      </c>
      <c r="C16" s="105">
        <v>42518.249895579436</v>
      </c>
      <c r="D16" s="105">
        <v>42955.527205002043</v>
      </c>
      <c r="E16" s="105">
        <v>10159.326691483004</v>
      </c>
      <c r="F16" s="105">
        <v>75579.500394589719</v>
      </c>
      <c r="G16" s="105">
        <v>1939.9886577136556</v>
      </c>
      <c r="H16" s="105">
        <v>2737.6409254123218</v>
      </c>
      <c r="I16" s="105">
        <v>861.66337233930449</v>
      </c>
      <c r="J16" s="105">
        <v>10911.091833335895</v>
      </c>
      <c r="K16" s="105">
        <v>38817.75351546413</v>
      </c>
      <c r="L16" s="105">
        <v>8841.5053969733071</v>
      </c>
      <c r="M16" s="105">
        <v>235322.24788789285</v>
      </c>
    </row>
    <row r="17" spans="1:27" x14ac:dyDescent="0.45">
      <c r="B17" s="106" t="s">
        <v>66</v>
      </c>
      <c r="C17" s="107">
        <v>65150.643257607859</v>
      </c>
      <c r="D17" s="107">
        <v>19229.139530557954</v>
      </c>
      <c r="E17" s="107">
        <v>11145.15625021188</v>
      </c>
      <c r="F17" s="107">
        <v>80053.695983996513</v>
      </c>
      <c r="G17" s="107">
        <v>2438.9528463262545</v>
      </c>
      <c r="H17" s="107">
        <v>2792.2789098316243</v>
      </c>
      <c r="I17" s="107">
        <v>1125.9584735260905</v>
      </c>
      <c r="J17" s="107">
        <v>12712.029469620134</v>
      </c>
      <c r="K17" s="107">
        <v>44671.310606452753</v>
      </c>
      <c r="L17" s="107">
        <v>12465.191710610621</v>
      </c>
      <c r="M17" s="107">
        <v>251784.3570387417</v>
      </c>
    </row>
    <row r="18" spans="1:27" x14ac:dyDescent="0.45"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</row>
    <row r="19" spans="1:27" ht="85.5" x14ac:dyDescent="0.45">
      <c r="A19" s="91" t="s">
        <v>36</v>
      </c>
      <c r="B19" t="s">
        <v>68</v>
      </c>
      <c r="C19" s="86" t="s">
        <v>42</v>
      </c>
      <c r="D19" s="87" t="s">
        <v>43</v>
      </c>
      <c r="E19" s="87" t="s">
        <v>44</v>
      </c>
      <c r="F19" s="87" t="s">
        <v>45</v>
      </c>
      <c r="G19" s="87" t="s">
        <v>46</v>
      </c>
      <c r="H19" s="87" t="s">
        <v>47</v>
      </c>
      <c r="I19" s="87" t="s">
        <v>48</v>
      </c>
      <c r="J19" s="87" t="s">
        <v>49</v>
      </c>
      <c r="K19" s="87" t="s">
        <v>50</v>
      </c>
      <c r="L19" s="87" t="s">
        <v>51</v>
      </c>
      <c r="N19" s="95" t="s">
        <v>37</v>
      </c>
      <c r="O19" s="96" t="s">
        <v>42</v>
      </c>
      <c r="P19" s="97" t="s">
        <v>43</v>
      </c>
      <c r="Q19" s="97" t="s">
        <v>44</v>
      </c>
      <c r="R19" s="97" t="s">
        <v>45</v>
      </c>
      <c r="S19" s="97" t="s">
        <v>46</v>
      </c>
      <c r="T19" s="97" t="s">
        <v>47</v>
      </c>
      <c r="U19" s="97" t="s">
        <v>48</v>
      </c>
      <c r="V19" s="97" t="s">
        <v>49</v>
      </c>
      <c r="W19" s="97" t="s">
        <v>50</v>
      </c>
      <c r="X19" s="97" t="s">
        <v>51</v>
      </c>
      <c r="Z19" s="94" t="s">
        <v>38</v>
      </c>
    </row>
    <row r="20" spans="1:27" x14ac:dyDescent="0.45">
      <c r="B20" s="88" t="s">
        <v>53</v>
      </c>
      <c r="C20" s="93">
        <f>C4/$M4</f>
        <v>0.10188902163439639</v>
      </c>
      <c r="D20" s="93">
        <f t="shared" ref="D20:L21" si="0">D4/$M4</f>
        <v>9.3830852080347735E-2</v>
      </c>
      <c r="E20" s="93">
        <f t="shared" si="0"/>
        <v>3.7799495067659422E-2</v>
      </c>
      <c r="F20" s="93">
        <f t="shared" si="0"/>
        <v>0.36461837717747558</v>
      </c>
      <c r="G20" s="93">
        <f t="shared" si="0"/>
        <v>2.3504516178743315E-2</v>
      </c>
      <c r="H20" s="93">
        <f t="shared" si="0"/>
        <v>1.6309370784956694E-2</v>
      </c>
      <c r="I20" s="93">
        <f t="shared" si="0"/>
        <v>5.4789292480713903E-3</v>
      </c>
      <c r="J20" s="93">
        <f t="shared" si="0"/>
        <v>9.3025617029166258E-2</v>
      </c>
      <c r="K20" s="93">
        <f t="shared" si="0"/>
        <v>0.21476519763273336</v>
      </c>
      <c r="L20" s="93">
        <f t="shared" si="0"/>
        <v>4.8778623166449889E-2</v>
      </c>
      <c r="N20" s="88" t="s">
        <v>53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Z20" s="88" t="s">
        <v>53</v>
      </c>
      <c r="AA20" s="109"/>
    </row>
    <row r="21" spans="1:27" x14ac:dyDescent="0.45">
      <c r="B21" s="89" t="s">
        <v>54</v>
      </c>
      <c r="C21" s="93">
        <f>C5/$M5</f>
        <v>7.0689821186626723E-3</v>
      </c>
      <c r="D21" s="93">
        <f t="shared" si="0"/>
        <v>8.9736284237764419E-2</v>
      </c>
      <c r="E21" s="93">
        <f t="shared" si="0"/>
        <v>3.2668236358087716E-2</v>
      </c>
      <c r="F21" s="93">
        <f t="shared" si="0"/>
        <v>0.36972515253691873</v>
      </c>
      <c r="G21" s="93">
        <f t="shared" si="0"/>
        <v>4.2395119834386957E-2</v>
      </c>
      <c r="H21" s="93">
        <f t="shared" si="0"/>
        <v>2.4728614067115139E-2</v>
      </c>
      <c r="I21" s="93">
        <f t="shared" si="0"/>
        <v>8.2956859729753796E-3</v>
      </c>
      <c r="J21" s="93">
        <f t="shared" si="0"/>
        <v>0.13189613923000196</v>
      </c>
      <c r="K21" s="93">
        <f t="shared" si="0"/>
        <v>0.23056206052144629</v>
      </c>
      <c r="L21" s="93">
        <f t="shared" si="0"/>
        <v>6.2923725122640814E-2</v>
      </c>
      <c r="N21" s="89" t="s">
        <v>54</v>
      </c>
      <c r="O21" s="92">
        <f>ABS(C21-C20)</f>
        <v>9.4820039515733714E-2</v>
      </c>
      <c r="P21" s="92">
        <f>ABS(D21-D20)</f>
        <v>4.094567842583316E-3</v>
      </c>
      <c r="Q21" s="92">
        <f t="shared" ref="Q21:X21" si="1">ABS(E21-E20)</f>
        <v>5.1312587095717066E-3</v>
      </c>
      <c r="R21" s="92">
        <f t="shared" si="1"/>
        <v>5.1067753594431498E-3</v>
      </c>
      <c r="S21" s="92">
        <f t="shared" si="1"/>
        <v>1.8890603655643642E-2</v>
      </c>
      <c r="T21" s="92">
        <f t="shared" si="1"/>
        <v>8.4192432821584458E-3</v>
      </c>
      <c r="U21" s="92">
        <f t="shared" si="1"/>
        <v>2.8167567249039894E-3</v>
      </c>
      <c r="V21" s="92">
        <f t="shared" si="1"/>
        <v>3.88705222008357E-2</v>
      </c>
      <c r="W21" s="92">
        <f t="shared" si="1"/>
        <v>1.5796862888712931E-2</v>
      </c>
      <c r="X21" s="92">
        <f t="shared" si="1"/>
        <v>1.4145101956190925E-2</v>
      </c>
      <c r="Z21" s="89" t="s">
        <v>54</v>
      </c>
      <c r="AA21" s="92">
        <f>1/SUM(O21:X21)</f>
        <v>4.8055729544675572</v>
      </c>
    </row>
    <row r="22" spans="1:27" x14ac:dyDescent="0.45">
      <c r="B22" s="89" t="s">
        <v>55</v>
      </c>
      <c r="C22" s="93">
        <f t="shared" ref="C22:L22" si="2">C6/$M6</f>
        <v>0.11119092848470731</v>
      </c>
      <c r="D22" s="93">
        <f t="shared" si="2"/>
        <v>5.559409680503348E-2</v>
      </c>
      <c r="E22" s="93">
        <f t="shared" si="2"/>
        <v>4.2541767473010479E-2</v>
      </c>
      <c r="F22" s="93">
        <f t="shared" si="2"/>
        <v>0.38293386833101445</v>
      </c>
      <c r="G22" s="93">
        <f t="shared" si="2"/>
        <v>1.6158158680326596E-2</v>
      </c>
      <c r="H22" s="93">
        <f t="shared" si="2"/>
        <v>1.2816570567941981E-2</v>
      </c>
      <c r="I22" s="93">
        <f t="shared" si="2"/>
        <v>4.0453011481196106E-3</v>
      </c>
      <c r="J22" s="93">
        <f t="shared" si="2"/>
        <v>6.6498328434340379E-2</v>
      </c>
      <c r="K22" s="93">
        <f t="shared" si="2"/>
        <v>0.27454934520028007</v>
      </c>
      <c r="L22" s="93">
        <f t="shared" si="2"/>
        <v>3.3671634875225689E-2</v>
      </c>
      <c r="N22" s="89" t="s">
        <v>55</v>
      </c>
      <c r="O22" s="92">
        <f>ABS(C22-C$20)</f>
        <v>9.3019068503109176E-3</v>
      </c>
      <c r="P22" s="92">
        <f t="shared" ref="P22:X23" si="3">ABS(D22-D$20)</f>
        <v>3.8236755275314255E-2</v>
      </c>
      <c r="Q22" s="92">
        <f t="shared" si="3"/>
        <v>4.742272405351057E-3</v>
      </c>
      <c r="R22" s="92">
        <f t="shared" si="3"/>
        <v>1.8315491153538865E-2</v>
      </c>
      <c r="S22" s="92">
        <f t="shared" si="3"/>
        <v>7.3463574984167189E-3</v>
      </c>
      <c r="T22" s="92">
        <f t="shared" si="3"/>
        <v>3.4928002170147125E-3</v>
      </c>
      <c r="U22" s="92">
        <f t="shared" si="3"/>
        <v>1.4336280999517797E-3</v>
      </c>
      <c r="V22" s="92">
        <f t="shared" si="3"/>
        <v>2.6527288594825879E-2</v>
      </c>
      <c r="W22" s="92">
        <f t="shared" si="3"/>
        <v>5.9784147567546714E-2</v>
      </c>
      <c r="X22" s="92">
        <f t="shared" si="3"/>
        <v>1.5106988291224199E-2</v>
      </c>
      <c r="Z22" s="89" t="s">
        <v>55</v>
      </c>
      <c r="AA22" s="92">
        <f t="shared" ref="AA22:AA33" si="4">1/SUM(O22:X22)</f>
        <v>5.4263000055649391</v>
      </c>
    </row>
    <row r="23" spans="1:27" x14ac:dyDescent="0.45">
      <c r="B23" s="89" t="s">
        <v>56</v>
      </c>
      <c r="C23" s="93">
        <f t="shared" ref="C23:L23" si="5">C7/$M7</f>
        <v>6.0301309363305973E-2</v>
      </c>
      <c r="D23" s="93">
        <f t="shared" si="5"/>
        <v>5.6871632402617278E-2</v>
      </c>
      <c r="E23" s="93">
        <f t="shared" si="5"/>
        <v>5.4573952524384302E-2</v>
      </c>
      <c r="F23" s="93">
        <f t="shared" si="5"/>
        <v>0.54305905042507552</v>
      </c>
      <c r="G23" s="93">
        <f t="shared" si="5"/>
        <v>8.7874820546794841E-3</v>
      </c>
      <c r="H23" s="93">
        <f t="shared" si="5"/>
        <v>8.1485773571844198E-3</v>
      </c>
      <c r="I23" s="93">
        <f t="shared" si="5"/>
        <v>4.0310444010972354E-3</v>
      </c>
      <c r="J23" s="93">
        <f t="shared" si="5"/>
        <v>6.4689881043874825E-2</v>
      </c>
      <c r="K23" s="93">
        <f t="shared" si="5"/>
        <v>0.17020618976550875</v>
      </c>
      <c r="L23" s="93">
        <f t="shared" si="5"/>
        <v>2.9330880662272213E-2</v>
      </c>
      <c r="N23" s="89" t="s">
        <v>56</v>
      </c>
      <c r="O23" s="92">
        <f t="shared" ref="O23:O33" si="6">ABS(C23-C$20)</f>
        <v>4.158771227109042E-2</v>
      </c>
      <c r="P23" s="92">
        <f t="shared" ref="P23:P33" si="7">ABS(D23-D$20)</f>
        <v>3.6959219677730457E-2</v>
      </c>
      <c r="Q23" s="92">
        <f t="shared" ref="Q23:Q33" si="8">ABS(E23-E$20)</f>
        <v>1.677445745672488E-2</v>
      </c>
      <c r="R23" s="92">
        <f t="shared" ref="R23:R33" si="9">ABS(F23-F$20)</f>
        <v>0.17844067324759993</v>
      </c>
      <c r="S23" s="92">
        <f t="shared" ref="S23:S33" si="10">ABS(G23-G$20)</f>
        <v>1.4717034124063831E-2</v>
      </c>
      <c r="T23" s="92">
        <f t="shared" ref="T23:T33" si="11">ABS(H23-H$20)</f>
        <v>8.1607934277722737E-3</v>
      </c>
      <c r="U23" s="92">
        <f t="shared" ref="U23:U33" si="12">ABS(I23-I$20)</f>
        <v>1.4478848469741549E-3</v>
      </c>
      <c r="V23" s="92">
        <f t="shared" ref="V23:V33" si="13">ABS(J23-J$20)</f>
        <v>2.8335735985291433E-2</v>
      </c>
      <c r="W23" s="92">
        <f t="shared" ref="W23:W33" si="14">ABS(K23-K$20)</f>
        <v>4.4559007867224609E-2</v>
      </c>
      <c r="X23" s="92">
        <f t="shared" ref="X23:X33" si="15">ABS(L23-L$20)</f>
        <v>1.9447742504177676E-2</v>
      </c>
      <c r="Z23" s="89" t="s">
        <v>56</v>
      </c>
      <c r="AA23" s="92">
        <f t="shared" si="4"/>
        <v>2.5612768753939772</v>
      </c>
    </row>
    <row r="24" spans="1:27" x14ac:dyDescent="0.45">
      <c r="B24" s="89" t="s">
        <v>57</v>
      </c>
      <c r="C24" s="93">
        <f t="shared" ref="C24:L24" si="16">C8/$M8</f>
        <v>0.15283772869376444</v>
      </c>
      <c r="D24" s="93">
        <f t="shared" si="16"/>
        <v>6.5865981734022985E-2</v>
      </c>
      <c r="E24" s="93">
        <f t="shared" si="16"/>
        <v>4.7078361418754919E-2</v>
      </c>
      <c r="F24" s="93">
        <f t="shared" si="16"/>
        <v>0.4333023488921926</v>
      </c>
      <c r="G24" s="93">
        <f t="shared" si="16"/>
        <v>1.0469636544132703E-2</v>
      </c>
      <c r="H24" s="93">
        <f t="shared" si="16"/>
        <v>1.0538639309024518E-2</v>
      </c>
      <c r="I24" s="93">
        <f t="shared" si="16"/>
        <v>3.3853796856568759E-3</v>
      </c>
      <c r="J24" s="93">
        <f t="shared" si="16"/>
        <v>6.8366178837614866E-2</v>
      </c>
      <c r="K24" s="93">
        <f t="shared" si="16"/>
        <v>0.17004207893614914</v>
      </c>
      <c r="L24" s="93">
        <f t="shared" si="16"/>
        <v>3.811366594868703E-2</v>
      </c>
      <c r="N24" s="89" t="s">
        <v>57</v>
      </c>
      <c r="O24" s="92">
        <f t="shared" si="6"/>
        <v>5.0948707059368048E-2</v>
      </c>
      <c r="P24" s="92">
        <f t="shared" si="7"/>
        <v>2.7964870346324749E-2</v>
      </c>
      <c r="Q24" s="92">
        <f t="shared" si="8"/>
        <v>9.2788663510954966E-3</v>
      </c>
      <c r="R24" s="92">
        <f t="shared" si="9"/>
        <v>6.8683971714717018E-2</v>
      </c>
      <c r="S24" s="92">
        <f t="shared" si="10"/>
        <v>1.3034879634610612E-2</v>
      </c>
      <c r="T24" s="92">
        <f t="shared" si="11"/>
        <v>5.770731475932175E-3</v>
      </c>
      <c r="U24" s="92">
        <f t="shared" si="12"/>
        <v>2.0935495624145144E-3</v>
      </c>
      <c r="V24" s="92">
        <f t="shared" si="13"/>
        <v>2.4659438191551392E-2</v>
      </c>
      <c r="W24" s="92">
        <f t="shared" si="14"/>
        <v>4.4723118696584213E-2</v>
      </c>
      <c r="X24" s="92">
        <f t="shared" si="15"/>
        <v>1.0664957217762859E-2</v>
      </c>
      <c r="Z24" s="89" t="s">
        <v>57</v>
      </c>
      <c r="AA24" s="92">
        <f t="shared" si="4"/>
        <v>3.878628555064414</v>
      </c>
    </row>
    <row r="25" spans="1:27" ht="20.25" x14ac:dyDescent="0.45">
      <c r="B25" s="89" t="s">
        <v>58</v>
      </c>
      <c r="C25" s="93">
        <f t="shared" ref="C25:L25" si="17">C9/$M9</f>
        <v>0.2364688861491111</v>
      </c>
      <c r="D25" s="93">
        <f t="shared" si="17"/>
        <v>8.7665163048439687E-2</v>
      </c>
      <c r="E25" s="93">
        <f t="shared" si="17"/>
        <v>3.2462125950238854E-2</v>
      </c>
      <c r="F25" s="93">
        <f t="shared" si="17"/>
        <v>0.27761821536652276</v>
      </c>
      <c r="G25" s="93">
        <f t="shared" si="17"/>
        <v>1.0474249214538683E-2</v>
      </c>
      <c r="H25" s="93">
        <f t="shared" si="17"/>
        <v>9.7781562663539403E-3</v>
      </c>
      <c r="I25" s="93">
        <f t="shared" si="17"/>
        <v>2.7513309963998799E-3</v>
      </c>
      <c r="J25" s="93">
        <f t="shared" si="17"/>
        <v>5.7550465042939911E-2</v>
      </c>
      <c r="K25" s="93">
        <f t="shared" si="17"/>
        <v>0.2553150245148596</v>
      </c>
      <c r="L25" s="93">
        <f t="shared" si="17"/>
        <v>2.9916383450595704E-2</v>
      </c>
      <c r="N25" s="89" t="s">
        <v>58</v>
      </c>
      <c r="O25" s="92">
        <f t="shared" si="6"/>
        <v>0.13457986451471471</v>
      </c>
      <c r="P25" s="92">
        <f t="shared" si="7"/>
        <v>6.1656890319080476E-3</v>
      </c>
      <c r="Q25" s="92">
        <f t="shared" si="8"/>
        <v>5.3373691174205679E-3</v>
      </c>
      <c r="R25" s="92">
        <f t="shared" si="9"/>
        <v>8.7000161810952825E-2</v>
      </c>
      <c r="S25" s="92">
        <f t="shared" si="10"/>
        <v>1.3030266964204631E-2</v>
      </c>
      <c r="T25" s="92">
        <f t="shared" si="11"/>
        <v>6.5312145186027532E-3</v>
      </c>
      <c r="U25" s="92">
        <f t="shared" si="12"/>
        <v>2.7275982516715104E-3</v>
      </c>
      <c r="V25" s="92">
        <f t="shared" si="13"/>
        <v>3.5475151986226347E-2</v>
      </c>
      <c r="W25" s="92">
        <f t="shared" si="14"/>
        <v>4.0549826882126244E-2</v>
      </c>
      <c r="X25" s="92">
        <f t="shared" si="15"/>
        <v>1.8862239715854184E-2</v>
      </c>
      <c r="Z25" s="89" t="s">
        <v>58</v>
      </c>
      <c r="AA25" s="92">
        <f t="shared" si="4"/>
        <v>2.8550270146197452</v>
      </c>
    </row>
    <row r="26" spans="1:27" ht="20.25" x14ac:dyDescent="0.45">
      <c r="B26" s="89" t="s">
        <v>59</v>
      </c>
      <c r="C26" s="93">
        <f t="shared" ref="C26:L26" si="18">C10/$M10</f>
        <v>0.11515647522146945</v>
      </c>
      <c r="D26" s="93">
        <f t="shared" si="18"/>
        <v>0.1083503573014734</v>
      </c>
      <c r="E26" s="93">
        <f t="shared" si="18"/>
        <v>3.2489785652227134E-2</v>
      </c>
      <c r="F26" s="93">
        <f t="shared" si="18"/>
        <v>0.37002597045972563</v>
      </c>
      <c r="G26" s="93">
        <f t="shared" si="18"/>
        <v>1.6003035255345039E-2</v>
      </c>
      <c r="H26" s="93">
        <f t="shared" si="18"/>
        <v>1.2727304804961998E-2</v>
      </c>
      <c r="I26" s="93">
        <f t="shared" si="18"/>
        <v>3.5638372724240918E-3</v>
      </c>
      <c r="J26" s="93">
        <f t="shared" si="18"/>
        <v>9.3553355152354425E-2</v>
      </c>
      <c r="K26" s="93">
        <f t="shared" si="18"/>
        <v>0.20329717877588702</v>
      </c>
      <c r="L26" s="93">
        <f t="shared" si="18"/>
        <v>4.4832700104131713E-2</v>
      </c>
      <c r="N26" s="89" t="s">
        <v>59</v>
      </c>
      <c r="O26" s="92">
        <f t="shared" si="6"/>
        <v>1.3267453587073055E-2</v>
      </c>
      <c r="P26" s="92">
        <f t="shared" si="7"/>
        <v>1.4519505221125661E-2</v>
      </c>
      <c r="Q26" s="92">
        <f t="shared" si="8"/>
        <v>5.3097094154322885E-3</v>
      </c>
      <c r="R26" s="92">
        <f t="shared" si="9"/>
        <v>5.407593282250045E-3</v>
      </c>
      <c r="S26" s="92">
        <f t="shared" si="10"/>
        <v>7.5014809233982759E-3</v>
      </c>
      <c r="T26" s="92">
        <f t="shared" si="11"/>
        <v>3.5820659799946954E-3</v>
      </c>
      <c r="U26" s="92">
        <f t="shared" si="12"/>
        <v>1.9150919756472985E-3</v>
      </c>
      <c r="V26" s="92">
        <f t="shared" si="13"/>
        <v>5.2773812318816782E-4</v>
      </c>
      <c r="W26" s="92">
        <f t="shared" si="14"/>
        <v>1.146801885684634E-2</v>
      </c>
      <c r="X26" s="92">
        <f t="shared" si="15"/>
        <v>3.9459230623181754E-3</v>
      </c>
      <c r="Z26" s="89" t="s">
        <v>59</v>
      </c>
      <c r="AA26" s="92">
        <f t="shared" si="4"/>
        <v>14.826988227442643</v>
      </c>
    </row>
    <row r="27" spans="1:27" x14ac:dyDescent="0.45">
      <c r="B27" s="89" t="s">
        <v>60</v>
      </c>
      <c r="C27" s="93">
        <f t="shared" ref="C27:L27" si="19">C11/$M11</f>
        <v>0.1723056436325141</v>
      </c>
      <c r="D27" s="93">
        <f t="shared" si="19"/>
        <v>0.17152728333307063</v>
      </c>
      <c r="E27" s="93">
        <f t="shared" si="19"/>
        <v>4.9591331151351462E-2</v>
      </c>
      <c r="F27" s="93">
        <f t="shared" si="19"/>
        <v>0.26895884500101574</v>
      </c>
      <c r="G27" s="93">
        <f t="shared" si="19"/>
        <v>4.8039210576521166E-3</v>
      </c>
      <c r="H27" s="93">
        <f t="shared" si="19"/>
        <v>9.1036671154575491E-3</v>
      </c>
      <c r="I27" s="93">
        <f t="shared" si="19"/>
        <v>2.8703458759750168E-3</v>
      </c>
      <c r="J27" s="93">
        <f t="shared" si="19"/>
        <v>5.3417710440565092E-2</v>
      </c>
      <c r="K27" s="93">
        <f t="shared" si="19"/>
        <v>0.23133104207374217</v>
      </c>
      <c r="L27" s="93">
        <f t="shared" si="19"/>
        <v>3.6090210318656252E-2</v>
      </c>
      <c r="N27" s="89" t="s">
        <v>60</v>
      </c>
      <c r="O27" s="92">
        <f t="shared" si="6"/>
        <v>7.0416621998117712E-2</v>
      </c>
      <c r="P27" s="92">
        <f t="shared" si="7"/>
        <v>7.7696431252722895E-2</v>
      </c>
      <c r="Q27" s="92">
        <f t="shared" si="8"/>
        <v>1.1791836083692039E-2</v>
      </c>
      <c r="R27" s="92">
        <f t="shared" si="9"/>
        <v>9.5659532176459838E-2</v>
      </c>
      <c r="S27" s="92">
        <f t="shared" si="10"/>
        <v>1.87005951210912E-2</v>
      </c>
      <c r="T27" s="92">
        <f t="shared" si="11"/>
        <v>7.2057036694991444E-3</v>
      </c>
      <c r="U27" s="92">
        <f t="shared" si="12"/>
        <v>2.6085833720963735E-3</v>
      </c>
      <c r="V27" s="92">
        <f t="shared" si="13"/>
        <v>3.9607906588601166E-2</v>
      </c>
      <c r="W27" s="92">
        <f t="shared" si="14"/>
        <v>1.6565844441008809E-2</v>
      </c>
      <c r="X27" s="92">
        <f t="shared" si="15"/>
        <v>1.2688412847793637E-2</v>
      </c>
      <c r="Z27" s="89" t="s">
        <v>60</v>
      </c>
      <c r="AA27" s="92">
        <f t="shared" si="4"/>
        <v>2.8333309966057345</v>
      </c>
    </row>
    <row r="28" spans="1:27" x14ac:dyDescent="0.45">
      <c r="B28" s="89" t="s">
        <v>61</v>
      </c>
      <c r="C28" s="93">
        <f t="shared" ref="C28:L28" si="20">C12/$M12</f>
        <v>0.16733153787040517</v>
      </c>
      <c r="D28" s="93">
        <f t="shared" si="20"/>
        <v>8.710109571783492E-2</v>
      </c>
      <c r="E28" s="93">
        <f t="shared" si="20"/>
        <v>5.223715915272438E-2</v>
      </c>
      <c r="F28" s="93">
        <f t="shared" si="20"/>
        <v>0.32975193970099342</v>
      </c>
      <c r="G28" s="93">
        <f t="shared" si="20"/>
        <v>6.7841038828781453E-3</v>
      </c>
      <c r="H28" s="93">
        <f t="shared" si="20"/>
        <v>9.3015726506689607E-3</v>
      </c>
      <c r="I28" s="93">
        <f t="shared" si="20"/>
        <v>3.6189769107021724E-3</v>
      </c>
      <c r="J28" s="93">
        <f t="shared" si="20"/>
        <v>6.4614167291454083E-2</v>
      </c>
      <c r="K28" s="93">
        <f t="shared" si="20"/>
        <v>0.24966790753666557</v>
      </c>
      <c r="L28" s="93">
        <f t="shared" si="20"/>
        <v>2.9591539285673273E-2</v>
      </c>
      <c r="N28" s="89" t="s">
        <v>61</v>
      </c>
      <c r="O28" s="92">
        <f t="shared" si="6"/>
        <v>6.5442516236008774E-2</v>
      </c>
      <c r="P28" s="92">
        <f t="shared" si="7"/>
        <v>6.7297563625128148E-3</v>
      </c>
      <c r="Q28" s="92">
        <f t="shared" si="8"/>
        <v>1.4437664085064958E-2</v>
      </c>
      <c r="R28" s="92">
        <f t="shared" si="9"/>
        <v>3.4866437476482159E-2</v>
      </c>
      <c r="S28" s="92">
        <f t="shared" si="10"/>
        <v>1.672041229586517E-2</v>
      </c>
      <c r="T28" s="92">
        <f t="shared" si="11"/>
        <v>7.0077981342877328E-3</v>
      </c>
      <c r="U28" s="92">
        <f t="shared" si="12"/>
        <v>1.8599523373692179E-3</v>
      </c>
      <c r="V28" s="92">
        <f t="shared" si="13"/>
        <v>2.8411449737712174E-2</v>
      </c>
      <c r="W28" s="92">
        <f t="shared" si="14"/>
        <v>3.4902709903932211E-2</v>
      </c>
      <c r="X28" s="92">
        <f t="shared" si="15"/>
        <v>1.9187083880776615E-2</v>
      </c>
      <c r="Z28" s="89" t="s">
        <v>61</v>
      </c>
      <c r="AA28" s="92">
        <f t="shared" si="4"/>
        <v>4.3560499218991877</v>
      </c>
    </row>
    <row r="29" spans="1:27" x14ac:dyDescent="0.45">
      <c r="B29" s="89" t="s">
        <v>62</v>
      </c>
      <c r="C29" s="93">
        <f t="shared" ref="C29:L29" si="21">C13/$M13</f>
        <v>0.19765604745619023</v>
      </c>
      <c r="D29" s="93">
        <f t="shared" si="21"/>
        <v>0.10084582193935923</v>
      </c>
      <c r="E29" s="93">
        <f t="shared" si="21"/>
        <v>4.0682214332405681E-2</v>
      </c>
      <c r="F29" s="93">
        <f t="shared" si="21"/>
        <v>0.30119467730890098</v>
      </c>
      <c r="G29" s="93">
        <f t="shared" si="21"/>
        <v>8.8962079014447519E-3</v>
      </c>
      <c r="H29" s="93">
        <f t="shared" si="21"/>
        <v>9.3716924842383899E-3</v>
      </c>
      <c r="I29" s="93">
        <f t="shared" si="21"/>
        <v>3.4530853581508638E-3</v>
      </c>
      <c r="J29" s="93">
        <f t="shared" si="21"/>
        <v>6.0517127981360566E-2</v>
      </c>
      <c r="K29" s="93">
        <f t="shared" si="21"/>
        <v>0.23939525472664441</v>
      </c>
      <c r="L29" s="93">
        <f t="shared" si="21"/>
        <v>3.798787051130479E-2</v>
      </c>
      <c r="N29" s="89" t="s">
        <v>62</v>
      </c>
      <c r="O29" s="92">
        <f t="shared" si="6"/>
        <v>9.5767025821793833E-2</v>
      </c>
      <c r="P29" s="92">
        <f t="shared" si="7"/>
        <v>7.0149698590114967E-3</v>
      </c>
      <c r="Q29" s="92">
        <f t="shared" si="8"/>
        <v>2.8827192647462585E-3</v>
      </c>
      <c r="R29" s="92">
        <f t="shared" si="9"/>
        <v>6.3423699868574601E-2</v>
      </c>
      <c r="S29" s="92">
        <f t="shared" si="10"/>
        <v>1.4608308277298563E-2</v>
      </c>
      <c r="T29" s="92">
        <f t="shared" si="11"/>
        <v>6.9376783007183036E-3</v>
      </c>
      <c r="U29" s="92">
        <f t="shared" si="12"/>
        <v>2.0258438899205264E-3</v>
      </c>
      <c r="V29" s="92">
        <f t="shared" si="13"/>
        <v>3.2508489047805691E-2</v>
      </c>
      <c r="W29" s="92">
        <f t="shared" si="14"/>
        <v>2.4630057093911056E-2</v>
      </c>
      <c r="X29" s="92">
        <f t="shared" si="15"/>
        <v>1.0790752655145099E-2</v>
      </c>
      <c r="Z29" s="89" t="s">
        <v>62</v>
      </c>
      <c r="AA29" s="92">
        <f t="shared" si="4"/>
        <v>3.8374525099791703</v>
      </c>
    </row>
    <row r="30" spans="1:27" x14ac:dyDescent="0.45">
      <c r="B30" s="89" t="s">
        <v>63</v>
      </c>
      <c r="C30" s="93">
        <f t="shared" ref="C30:L30" si="22">C14/$M14</f>
        <v>0.10771104926502986</v>
      </c>
      <c r="D30" s="93">
        <f t="shared" si="22"/>
        <v>4.0733946189547593E-2</v>
      </c>
      <c r="E30" s="93">
        <f t="shared" si="22"/>
        <v>5.1611535781040573E-2</v>
      </c>
      <c r="F30" s="93">
        <f t="shared" si="22"/>
        <v>0.50387847445019218</v>
      </c>
      <c r="G30" s="93">
        <f t="shared" si="22"/>
        <v>8.351352361124758E-3</v>
      </c>
      <c r="H30" s="93">
        <f t="shared" si="22"/>
        <v>9.232425160175476E-3</v>
      </c>
      <c r="I30" s="93">
        <f t="shared" si="22"/>
        <v>4.3865187263637737E-3</v>
      </c>
      <c r="J30" s="93">
        <f t="shared" si="22"/>
        <v>7.4271204157653467E-2</v>
      </c>
      <c r="K30" s="93">
        <f t="shared" si="22"/>
        <v>0.16006492125888941</v>
      </c>
      <c r="L30" s="93">
        <f t="shared" si="22"/>
        <v>3.9758572649982879E-2</v>
      </c>
      <c r="N30" s="89" t="s">
        <v>63</v>
      </c>
      <c r="O30" s="92">
        <f t="shared" si="6"/>
        <v>5.8220276306334695E-3</v>
      </c>
      <c r="P30" s="92">
        <f t="shared" si="7"/>
        <v>5.3096905890800142E-2</v>
      </c>
      <c r="Q30" s="92">
        <f t="shared" si="8"/>
        <v>1.381204071338115E-2</v>
      </c>
      <c r="R30" s="92">
        <f t="shared" si="9"/>
        <v>0.1392600972727166</v>
      </c>
      <c r="S30" s="92">
        <f t="shared" si="10"/>
        <v>1.5153163817618557E-2</v>
      </c>
      <c r="T30" s="92">
        <f t="shared" si="11"/>
        <v>7.0769456247812175E-3</v>
      </c>
      <c r="U30" s="92">
        <f t="shared" si="12"/>
        <v>1.0924105217076166E-3</v>
      </c>
      <c r="V30" s="92">
        <f t="shared" si="13"/>
        <v>1.8754412871512791E-2</v>
      </c>
      <c r="W30" s="92">
        <f t="shared" si="14"/>
        <v>5.4700276373843948E-2</v>
      </c>
      <c r="X30" s="92">
        <f t="shared" si="15"/>
        <v>9.0200505164670097E-3</v>
      </c>
      <c r="Z30" s="89" t="s">
        <v>63</v>
      </c>
      <c r="AA30" s="92">
        <f t="shared" si="4"/>
        <v>3.1467486427793103</v>
      </c>
    </row>
    <row r="31" spans="1:27" x14ac:dyDescent="0.45">
      <c r="B31" s="89" t="s">
        <v>64</v>
      </c>
      <c r="C31" s="93">
        <f t="shared" ref="C31:L31" si="23">C15/$M15</f>
        <v>0.20491582045052251</v>
      </c>
      <c r="D31" s="93">
        <f t="shared" si="23"/>
        <v>7.7309653627972028E-2</v>
      </c>
      <c r="E31" s="93">
        <f t="shared" si="23"/>
        <v>4.182602030280224E-2</v>
      </c>
      <c r="F31" s="93">
        <f t="shared" si="23"/>
        <v>0.34872574967744696</v>
      </c>
      <c r="G31" s="93">
        <f t="shared" si="23"/>
        <v>1.1918567956599221E-2</v>
      </c>
      <c r="H31" s="93">
        <f t="shared" si="23"/>
        <v>1.0833811855058328E-2</v>
      </c>
      <c r="I31" s="93">
        <f t="shared" si="23"/>
        <v>4.2313432623912054E-3</v>
      </c>
      <c r="J31" s="93">
        <f t="shared" si="23"/>
        <v>5.1192806621669536E-2</v>
      </c>
      <c r="K31" s="93">
        <f t="shared" si="23"/>
        <v>0.20493675802642977</v>
      </c>
      <c r="L31" s="93">
        <f t="shared" si="23"/>
        <v>4.4109468219108161E-2</v>
      </c>
      <c r="N31" s="89" t="s">
        <v>64</v>
      </c>
      <c r="O31" s="92">
        <f t="shared" si="6"/>
        <v>0.10302679881612611</v>
      </c>
      <c r="P31" s="92">
        <f t="shared" si="7"/>
        <v>1.6521198452375707E-2</v>
      </c>
      <c r="Q31" s="92">
        <f t="shared" si="8"/>
        <v>4.026525235142818E-3</v>
      </c>
      <c r="R31" s="92">
        <f t="shared" si="9"/>
        <v>1.5892627500028622E-2</v>
      </c>
      <c r="S31" s="92">
        <f t="shared" si="10"/>
        <v>1.1585948222144093E-2</v>
      </c>
      <c r="T31" s="92">
        <f t="shared" si="11"/>
        <v>5.4755589298983651E-3</v>
      </c>
      <c r="U31" s="92">
        <f t="shared" si="12"/>
        <v>1.2475859856801849E-3</v>
      </c>
      <c r="V31" s="92">
        <f t="shared" si="13"/>
        <v>4.1832810407496722E-2</v>
      </c>
      <c r="W31" s="92">
        <f t="shared" si="14"/>
        <v>9.828439606303585E-3</v>
      </c>
      <c r="X31" s="92">
        <f t="shared" si="15"/>
        <v>4.6691549473417276E-3</v>
      </c>
      <c r="Z31" s="89" t="s">
        <v>64</v>
      </c>
      <c r="AA31" s="92">
        <f t="shared" si="4"/>
        <v>4.6705695916601782</v>
      </c>
    </row>
    <row r="32" spans="1:27" x14ac:dyDescent="0.45">
      <c r="B32" s="89" t="s">
        <v>65</v>
      </c>
      <c r="C32" s="93">
        <f t="shared" ref="C32:L32" si="24">C16/$M16</f>
        <v>0.18068096101068634</v>
      </c>
      <c r="D32" s="93">
        <f t="shared" si="24"/>
        <v>0.18253916742060866</v>
      </c>
      <c r="E32" s="93">
        <f t="shared" si="24"/>
        <v>4.3171977076824845E-2</v>
      </c>
      <c r="F32" s="93">
        <f t="shared" si="24"/>
        <v>0.32117447913635294</v>
      </c>
      <c r="G32" s="93">
        <f t="shared" si="24"/>
        <v>8.2439662000758345E-3</v>
      </c>
      <c r="H32" s="93">
        <f t="shared" si="24"/>
        <v>1.1633583097151654E-2</v>
      </c>
      <c r="I32" s="93">
        <f t="shared" si="24"/>
        <v>3.6616315714857509E-3</v>
      </c>
      <c r="J32" s="93">
        <f t="shared" si="24"/>
        <v>4.6366597001631232E-2</v>
      </c>
      <c r="K32" s="93">
        <f t="shared" si="24"/>
        <v>0.16495573140180458</v>
      </c>
      <c r="L32" s="93">
        <f t="shared" si="24"/>
        <v>3.7571906083378001E-2</v>
      </c>
      <c r="N32" s="89" t="s">
        <v>65</v>
      </c>
      <c r="O32" s="92">
        <f t="shared" si="6"/>
        <v>7.8791939376289949E-2</v>
      </c>
      <c r="P32" s="92">
        <f t="shared" si="7"/>
        <v>8.8708315340260926E-2</v>
      </c>
      <c r="Q32" s="92">
        <f t="shared" si="8"/>
        <v>5.3724820091654232E-3</v>
      </c>
      <c r="R32" s="92">
        <f t="shared" si="9"/>
        <v>4.3443898041122642E-2</v>
      </c>
      <c r="S32" s="92">
        <f t="shared" si="10"/>
        <v>1.526054997866748E-2</v>
      </c>
      <c r="T32" s="92">
        <f t="shared" si="11"/>
        <v>4.6757876878050393E-3</v>
      </c>
      <c r="U32" s="92">
        <f t="shared" si="12"/>
        <v>1.8172976765856393E-3</v>
      </c>
      <c r="V32" s="92">
        <f t="shared" si="13"/>
        <v>4.6659020027535025E-2</v>
      </c>
      <c r="W32" s="92">
        <f t="shared" si="14"/>
        <v>4.9809466230928773E-2</v>
      </c>
      <c r="X32" s="92">
        <f t="shared" si="15"/>
        <v>1.1206717083071888E-2</v>
      </c>
      <c r="Z32" s="89" t="s">
        <v>65</v>
      </c>
      <c r="AA32" s="92">
        <f t="shared" si="4"/>
        <v>2.8923010618690599</v>
      </c>
    </row>
    <row r="33" spans="2:27" x14ac:dyDescent="0.45">
      <c r="B33" s="90" t="s">
        <v>66</v>
      </c>
      <c r="C33" s="93">
        <f t="shared" ref="C33:L33" si="25">C17/$M17</f>
        <v>0.2587557226503282</v>
      </c>
      <c r="D33" s="93">
        <f t="shared" si="25"/>
        <v>7.6371462296997247E-2</v>
      </c>
      <c r="E33" s="93">
        <f t="shared" si="25"/>
        <v>4.4264688963568097E-2</v>
      </c>
      <c r="F33" s="93">
        <f t="shared" si="25"/>
        <v>0.31794547097967157</v>
      </c>
      <c r="G33" s="93">
        <f t="shared" si="25"/>
        <v>9.6866734494985979E-3</v>
      </c>
      <c r="H33" s="93">
        <f t="shared" si="25"/>
        <v>1.1089961833498578E-2</v>
      </c>
      <c r="I33" s="93">
        <f t="shared" si="25"/>
        <v>4.4719159155421273E-3</v>
      </c>
      <c r="J33" s="93">
        <f t="shared" si="25"/>
        <v>5.0487765082499358E-2</v>
      </c>
      <c r="K33" s="93">
        <f t="shared" si="25"/>
        <v>0.17741892757689964</v>
      </c>
      <c r="L33" s="93">
        <f t="shared" si="25"/>
        <v>4.9507411251496533E-2</v>
      </c>
      <c r="N33" s="90" t="s">
        <v>66</v>
      </c>
      <c r="O33" s="92">
        <f t="shared" si="6"/>
        <v>0.15686670101593181</v>
      </c>
      <c r="P33" s="92">
        <f t="shared" si="7"/>
        <v>1.7459389783350487E-2</v>
      </c>
      <c r="Q33" s="92">
        <f t="shared" si="8"/>
        <v>6.4651938959086747E-3</v>
      </c>
      <c r="R33" s="92">
        <f t="shared" si="9"/>
        <v>4.6672906197804009E-2</v>
      </c>
      <c r="S33" s="92">
        <f t="shared" si="10"/>
        <v>1.3817842729244717E-2</v>
      </c>
      <c r="T33" s="92">
        <f t="shared" si="11"/>
        <v>5.2194089514581155E-3</v>
      </c>
      <c r="U33" s="92">
        <f t="shared" si="12"/>
        <v>1.007013332529263E-3</v>
      </c>
      <c r="V33" s="92">
        <f t="shared" si="13"/>
        <v>4.2537851946666899E-2</v>
      </c>
      <c r="W33" s="92">
        <f t="shared" si="14"/>
        <v>3.7346270055833714E-2</v>
      </c>
      <c r="X33" s="92">
        <f t="shared" si="15"/>
        <v>7.2878808504664438E-4</v>
      </c>
      <c r="Z33" s="90" t="s">
        <v>66</v>
      </c>
      <c r="AA33" s="92">
        <f t="shared" si="4"/>
        <v>3.0476528005767651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HHI </vt:lpstr>
      <vt:lpstr>RDI</vt:lpstr>
      <vt:lpstr>RDI &amp; diagram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Konstantinos Gourzis</dc:creator>
  <cp:lastModifiedBy>Vasiliki Krommyda</cp:lastModifiedBy>
  <dcterms:created xsi:type="dcterms:W3CDTF">2020-04-29T13:36:04Z</dcterms:created>
  <dcterms:modified xsi:type="dcterms:W3CDTF">2025-03-22T12:35:16Z</dcterms:modified>
</cp:coreProperties>
</file>