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egeangr-my.sharepoint.com/personal/gourzisk_aegean_gr/Documents/Desktop/Αρμοδιότητες καθηγητή/ΜΕΘΟΔΟΙ ΠΕΡΙΦΕΡΕΙΑΚΗΣ ΑΝΑΛΥΣΗΣ/διαλέξεις/"/>
    </mc:Choice>
  </mc:AlternateContent>
  <xr:revisionPtr revIDLastSave="355" documentId="8_{1BA283C7-E10C-4826-9DC7-BF851BA9DA9F}" xr6:coauthVersionLast="47" xr6:coauthVersionMax="47" xr10:uidLastSave="{B8B64476-7009-4E8C-BBA7-D849C29C6384}"/>
  <bookViews>
    <workbookView xWindow="30612" yWindow="-108" windowWidth="30936" windowHeight="12576" xr2:uid="{311359D3-D10A-4699-9BDD-CB80E3A9212E}"/>
  </bookViews>
  <sheets>
    <sheet name="HHI " sheetId="1" r:id="rId1"/>
    <sheet name="RDI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2" i="3" l="1"/>
  <c r="F4" i="3"/>
  <c r="F5" i="3"/>
  <c r="F6" i="3"/>
  <c r="F7" i="3"/>
  <c r="F8" i="3"/>
  <c r="F9" i="3"/>
  <c r="F10" i="3"/>
  <c r="F11" i="3"/>
  <c r="F3" i="3"/>
  <c r="E11" i="3"/>
  <c r="E10" i="3"/>
  <c r="E9" i="3"/>
  <c r="E8" i="3"/>
  <c r="E7" i="3"/>
  <c r="E6" i="3"/>
  <c r="E5" i="3"/>
  <c r="E4" i="3"/>
  <c r="E3" i="3"/>
  <c r="D4" i="3"/>
  <c r="D5" i="3"/>
  <c r="D6" i="3"/>
  <c r="D7" i="3"/>
  <c r="D8" i="3"/>
  <c r="D9" i="3"/>
  <c r="D10" i="3"/>
  <c r="D11" i="3"/>
  <c r="D3" i="3"/>
  <c r="G22" i="1"/>
  <c r="H22" i="1" s="1"/>
  <c r="G23" i="1"/>
  <c r="H23" i="1" s="1"/>
  <c r="G24" i="1"/>
  <c r="G25" i="1"/>
  <c r="G26" i="1"/>
  <c r="G27" i="1"/>
  <c r="G28" i="1"/>
  <c r="G29" i="1"/>
  <c r="G21" i="1"/>
  <c r="H21" i="1" s="1"/>
  <c r="H24" i="1"/>
  <c r="H25" i="1"/>
  <c r="H26" i="1"/>
  <c r="H27" i="1"/>
  <c r="H28" i="1"/>
  <c r="H29" i="1"/>
  <c r="G5" i="1"/>
  <c r="G6" i="1"/>
  <c r="G7" i="1"/>
  <c r="G8" i="1"/>
  <c r="G9" i="1"/>
  <c r="G10" i="1"/>
  <c r="G11" i="1"/>
  <c r="G12" i="1"/>
  <c r="G13" i="1"/>
  <c r="G14" i="1"/>
  <c r="G15" i="1"/>
  <c r="G16" i="1"/>
  <c r="G4" i="1"/>
  <c r="H4" i="1"/>
  <c r="I17" i="1" s="1"/>
  <c r="H5" i="1"/>
  <c r="H6" i="1"/>
  <c r="H7" i="1"/>
  <c r="H8" i="1"/>
  <c r="H9" i="1"/>
  <c r="H10" i="1"/>
  <c r="H11" i="1"/>
  <c r="H12" i="1"/>
  <c r="H13" i="1"/>
  <c r="H14" i="1"/>
  <c r="H15" i="1"/>
  <c r="H16" i="1"/>
  <c r="C22" i="1"/>
  <c r="C23" i="1"/>
  <c r="C24" i="1"/>
  <c r="C25" i="1"/>
  <c r="C26" i="1"/>
  <c r="C27" i="1"/>
  <c r="C28" i="1"/>
  <c r="C29" i="1"/>
  <c r="C21" i="1"/>
  <c r="I30" i="1" l="1"/>
  <c r="C30" i="1"/>
  <c r="C5" i="1"/>
  <c r="C6" i="1"/>
  <c r="C7" i="1"/>
  <c r="C8" i="1"/>
  <c r="C9" i="1"/>
  <c r="C10" i="1"/>
  <c r="C11" i="1"/>
  <c r="C12" i="1"/>
  <c r="C13" i="1"/>
  <c r="C14" i="1"/>
  <c r="C15" i="1"/>
  <c r="C16" i="1"/>
  <c r="C4" i="1"/>
  <c r="C17" i="1" s="1"/>
</calcChain>
</file>

<file path=xl/sharedStrings.xml><?xml version="1.0" encoding="utf-8"?>
<sst xmlns="http://schemas.openxmlformats.org/spreadsheetml/2006/main" count="89" uniqueCount="42">
  <si>
    <t>ΑΝΑΤΟΛΙΚΗ ΜΑΚΕΔΟΝΙΑ ΚΑΙ ΘΡΑΚΗ</t>
  </si>
  <si>
    <t xml:space="preserve">ΚΕΝΤΡΙΚΗ ΜΑΚΕΔΟΝΙΑ </t>
  </si>
  <si>
    <t xml:space="preserve">ΔΥΤΙΚΗ ΜΑΚΕΔΟΝΙΑ </t>
  </si>
  <si>
    <t xml:space="preserve">ΗΠΕΙΡΟΣ </t>
  </si>
  <si>
    <t xml:space="preserve">ΘΕΣΣΑΛΙΑ </t>
  </si>
  <si>
    <t xml:space="preserve">ΙΟΝΙΟΙ ΝΗΣΟΙ </t>
  </si>
  <si>
    <t xml:space="preserve">ΔΥΤΙΚΗ ΕΛΛΑΔΑ </t>
  </si>
  <si>
    <t xml:space="preserve">ΣΤΕΡΕΑ ΕΛΛΑΔΑ </t>
  </si>
  <si>
    <t xml:space="preserve">ΑΤΤΙΚΗ </t>
  </si>
  <si>
    <t xml:space="preserve">ΠΕΛΟΠΟΝΝΗΣΟΣ </t>
  </si>
  <si>
    <t xml:space="preserve">ΒΟΡΕΙΟ ΑΙΓΑΙΟ </t>
  </si>
  <si>
    <t xml:space="preserve">ΝΟΤΙΟ ΑΙΓΑΙΟ </t>
  </si>
  <si>
    <t xml:space="preserve">ΚΡΗΤΗ </t>
  </si>
  <si>
    <t>ΣΥΝΟΛΟ</t>
  </si>
  <si>
    <t>Περιφέρεια</t>
  </si>
  <si>
    <t>Αγροτικός κλάδος</t>
  </si>
  <si>
    <t xml:space="preserve">Υπολογισμός ΗΗΙ </t>
  </si>
  <si>
    <t>Αγροτικός τομέας</t>
  </si>
  <si>
    <t>Φιλοξενία και εστίαση</t>
  </si>
  <si>
    <t>Οικονομία γνώσης</t>
  </si>
  <si>
    <t>Δημόσιος τομέας, εκπαίδευση και υγεία</t>
  </si>
  <si>
    <t>Αναψυχή, τέχνες και λοιπές υπηρεσίες</t>
  </si>
  <si>
    <t>Σύνολο</t>
  </si>
  <si>
    <t>Κλάδος</t>
  </si>
  <si>
    <t>Μεταποίηση και βιομηχανία</t>
  </si>
  <si>
    <t>Εξόρυξη και παραγωγή ενέργειας</t>
  </si>
  <si>
    <t>Κατασκευές</t>
  </si>
  <si>
    <t>Εμπόριο και μεταφορές</t>
  </si>
  <si>
    <t>Υπολογισμός HHI για χωρική συγκέντρωση ενός κλάδου σε μια χωρα</t>
  </si>
  <si>
    <t>Γρήγορη επίλυση</t>
  </si>
  <si>
    <t>Επίλυση βήμα βήμα</t>
  </si>
  <si>
    <t>Νούμερα απασχολουμένων</t>
  </si>
  <si>
    <t>Υπολογισμός μεριδίων (βήμα 1)</t>
  </si>
  <si>
    <t>Ύψωση μεριδίων στο τετράγωνο (βήμα 2)</t>
  </si>
  <si>
    <t>Άθροισμα τετραγώνων μεριδίων (βήμα 3)</t>
  </si>
  <si>
    <t>Υπολογισμός HHI για κλαδική διάρθρωση μιας περιφέρειας</t>
  </si>
  <si>
    <t>Απόλυτα νούμερα απασχολουμένων</t>
  </si>
  <si>
    <t>Ανατολική Μακεδονία και Θράκη</t>
  </si>
  <si>
    <t>Ελλάδα</t>
  </si>
  <si>
    <t>Μερίδιο απασχολουμένων κλάδου στο σύνολο των οικονομικών δραστηριοτήτων (βήμα 1)</t>
  </si>
  <si>
    <t>Απόλυτη διαφορά μεταξύ μερίδιων περιφέρειας και χώρας (βήμα 2)</t>
  </si>
  <si>
    <t>Άθροισμα απολύτων διαφορών μεριδίων (βήμα 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</si>
</sst>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00E+00"/>
    <numFmt numFmtId="165" formatCode="0.0%"/>
    <numFmt numFmtId="167" formatCode="#,##0.000"/>
    <numFmt numFmtId="168" formatCode="0.000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  <charset val="161"/>
    </font>
    <font>
      <b/>
      <sz val="8"/>
      <name val="Arial"/>
      <family val="2"/>
      <charset val="161"/>
    </font>
    <font>
      <sz val="11"/>
      <name val="Calibri"/>
      <family val="2"/>
      <charset val="161"/>
      <scheme val="minor"/>
    </font>
    <font>
      <b/>
      <sz val="11"/>
      <name val="Calibri"/>
      <family val="2"/>
      <charset val="161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2" tint="-0.499984740745262"/>
        <bgColor indexed="64"/>
      </patternFill>
    </fill>
  </fills>
  <borders count="3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auto="1"/>
      </right>
      <top style="medium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9" fontId="10" fillId="0" borderId="0" applyFont="0" applyFill="0" applyBorder="0" applyAlignment="0" applyProtection="0"/>
  </cellStyleXfs>
  <cellXfs count="99">
    <xf numFmtId="0" fontId="0" fillId="0" borderId="0" xfId="0"/>
    <xf numFmtId="3" fontId="3" fillId="2" borderId="2" xfId="1" applyNumberFormat="1" applyFont="1" applyFill="1" applyBorder="1" applyAlignment="1">
      <alignment horizontal="center" vertical="center" wrapText="1"/>
    </xf>
    <xf numFmtId="3" fontId="3" fillId="2" borderId="6" xfId="1" applyNumberFormat="1" applyFont="1" applyFill="1" applyBorder="1" applyAlignment="1">
      <alignment horizontal="center" vertical="center" wrapText="1"/>
    </xf>
    <xf numFmtId="3" fontId="3" fillId="2" borderId="9" xfId="1" applyNumberFormat="1" applyFont="1" applyFill="1" applyBorder="1" applyAlignment="1">
      <alignment horizontal="center" vertical="center" wrapText="1"/>
    </xf>
    <xf numFmtId="4" fontId="6" fillId="2" borderId="8" xfId="1" applyNumberFormat="1" applyFont="1" applyFill="1" applyBorder="1" applyAlignment="1">
      <alignment horizontal="center" vertical="center" wrapText="1"/>
    </xf>
    <xf numFmtId="4" fontId="6" fillId="2" borderId="20" xfId="1" applyNumberFormat="1" applyFont="1" applyFill="1" applyBorder="1" applyAlignment="1">
      <alignment horizontal="center" vertical="center" wrapText="1"/>
    </xf>
    <xf numFmtId="49" fontId="5" fillId="2" borderId="14" xfId="1" applyNumberFormat="1" applyFont="1" applyFill="1" applyBorder="1" applyAlignment="1">
      <alignment horizontal="center" vertical="center" wrapText="1"/>
    </xf>
    <xf numFmtId="49" fontId="5" fillId="2" borderId="21" xfId="1" applyNumberFormat="1" applyFont="1" applyFill="1" applyBorder="1" applyAlignment="1">
      <alignment horizontal="center" vertical="center" wrapText="1"/>
    </xf>
    <xf numFmtId="3" fontId="6" fillId="2" borderId="22" xfId="1" applyNumberFormat="1" applyFont="1" applyFill="1" applyBorder="1" applyAlignment="1">
      <alignment horizontal="center" vertical="center" wrapText="1"/>
    </xf>
    <xf numFmtId="3" fontId="6" fillId="2" borderId="23" xfId="1" applyNumberFormat="1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left" vertical="center"/>
    </xf>
    <xf numFmtId="0" fontId="6" fillId="2" borderId="24" xfId="1" applyFont="1" applyFill="1" applyBorder="1" applyAlignment="1">
      <alignment horizontal="left" vertical="center" wrapText="1"/>
    </xf>
    <xf numFmtId="0" fontId="6" fillId="2" borderId="5" xfId="1" applyFont="1" applyFill="1" applyBorder="1" applyAlignment="1">
      <alignment horizontal="left" vertical="center" wrapText="1"/>
    </xf>
    <xf numFmtId="0" fontId="6" fillId="2" borderId="25" xfId="1" applyFont="1" applyFill="1" applyBorder="1" applyAlignment="1">
      <alignment horizontal="left" vertical="center" wrapText="1"/>
    </xf>
    <xf numFmtId="3" fontId="6" fillId="2" borderId="26" xfId="1" applyNumberFormat="1" applyFont="1" applyFill="1" applyBorder="1" applyAlignment="1">
      <alignment horizontal="center" vertical="center" wrapText="1"/>
    </xf>
    <xf numFmtId="4" fontId="6" fillId="2" borderId="11" xfId="1" applyNumberFormat="1" applyFont="1" applyFill="1" applyBorder="1" applyAlignment="1">
      <alignment horizontal="center" vertical="center" wrapText="1"/>
    </xf>
    <xf numFmtId="0" fontId="5" fillId="2" borderId="16" xfId="1" applyFont="1" applyFill="1" applyBorder="1" applyAlignment="1">
      <alignment horizontal="left" vertical="center" wrapText="1"/>
    </xf>
    <xf numFmtId="2" fontId="0" fillId="0" borderId="8" xfId="0" applyNumberFormat="1" applyBorder="1" applyAlignment="1">
      <alignment horizontal="center"/>
    </xf>
    <xf numFmtId="3" fontId="3" fillId="2" borderId="18" xfId="1" applyNumberFormat="1" applyFont="1" applyFill="1" applyBorder="1" applyAlignment="1">
      <alignment horizontal="center" vertical="center" wrapText="1"/>
    </xf>
    <xf numFmtId="2" fontId="0" fillId="0" borderId="20" xfId="0" applyNumberFormat="1" applyBorder="1" applyAlignment="1">
      <alignment horizontal="center"/>
    </xf>
    <xf numFmtId="0" fontId="2" fillId="2" borderId="12" xfId="1" applyFont="1" applyFill="1" applyBorder="1" applyAlignment="1">
      <alignment horizontal="center" vertical="center" wrapText="1"/>
    </xf>
    <xf numFmtId="2" fontId="0" fillId="0" borderId="11" xfId="0" applyNumberFormat="1" applyBorder="1" applyAlignment="1">
      <alignment horizontal="center"/>
    </xf>
    <xf numFmtId="3" fontId="4" fillId="2" borderId="12" xfId="0" applyNumberFormat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left" vertical="center" wrapText="1"/>
    </xf>
    <xf numFmtId="3" fontId="6" fillId="2" borderId="0" xfId="1" applyNumberFormat="1" applyFont="1" applyFill="1" applyBorder="1" applyAlignment="1">
      <alignment horizontal="center" vertical="center" wrapText="1"/>
    </xf>
    <xf numFmtId="4" fontId="5" fillId="2" borderId="0" xfId="1" applyNumberFormat="1" applyFont="1" applyFill="1" applyBorder="1" applyAlignment="1">
      <alignment horizontal="center" vertical="center" wrapText="1"/>
    </xf>
    <xf numFmtId="49" fontId="3" fillId="2" borderId="27" xfId="1" applyNumberFormat="1" applyFont="1" applyFill="1" applyBorder="1" applyAlignment="1">
      <alignment horizontal="left" vertical="center" wrapText="1"/>
    </xf>
    <xf numFmtId="49" fontId="3" fillId="2" borderId="15" xfId="1" applyNumberFormat="1" applyFont="1" applyFill="1" applyBorder="1" applyAlignment="1">
      <alignment horizontal="left" vertical="center" wrapText="1"/>
    </xf>
    <xf numFmtId="49" fontId="3" fillId="2" borderId="28" xfId="1" applyNumberFormat="1" applyFont="1" applyFill="1" applyBorder="1" applyAlignment="1">
      <alignment horizontal="left" vertical="center" wrapText="1"/>
    </xf>
    <xf numFmtId="49" fontId="4" fillId="2" borderId="1" xfId="1" applyNumberFormat="1" applyFont="1" applyFill="1" applyBorder="1" applyAlignment="1">
      <alignment horizontal="left" vertical="center" wrapText="1"/>
    </xf>
    <xf numFmtId="3" fontId="5" fillId="2" borderId="21" xfId="1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/>
    </xf>
    <xf numFmtId="0" fontId="6" fillId="2" borderId="27" xfId="1" applyFont="1" applyFill="1" applyBorder="1" applyAlignment="1">
      <alignment horizontal="left" vertical="center" wrapText="1"/>
    </xf>
    <xf numFmtId="0" fontId="6" fillId="2" borderId="15" xfId="1" applyFont="1" applyFill="1" applyBorder="1" applyAlignment="1">
      <alignment horizontal="left" vertical="center" wrapText="1"/>
    </xf>
    <xf numFmtId="0" fontId="6" fillId="2" borderId="28" xfId="1" applyFont="1" applyFill="1" applyBorder="1" applyAlignment="1">
      <alignment horizontal="left" vertical="center" wrapText="1"/>
    </xf>
    <xf numFmtId="0" fontId="5" fillId="2" borderId="1" xfId="1" applyFont="1" applyFill="1" applyBorder="1" applyAlignment="1">
      <alignment horizontal="left" vertical="center" wrapText="1"/>
    </xf>
    <xf numFmtId="4" fontId="6" fillId="2" borderId="7" xfId="1" applyNumberFormat="1" applyFont="1" applyFill="1" applyBorder="1" applyAlignment="1">
      <alignment horizontal="center" vertical="center" wrapText="1"/>
    </xf>
    <xf numFmtId="3" fontId="6" fillId="2" borderId="6" xfId="1" applyNumberFormat="1" applyFont="1" applyFill="1" applyBorder="1" applyAlignment="1">
      <alignment horizontal="center" vertical="center" wrapText="1"/>
    </xf>
    <xf numFmtId="3" fontId="6" fillId="2" borderId="18" xfId="1" applyNumberFormat="1" applyFont="1" applyFill="1" applyBorder="1" applyAlignment="1">
      <alignment horizontal="center" vertical="center" wrapText="1"/>
    </xf>
    <xf numFmtId="4" fontId="6" fillId="2" borderId="19" xfId="1" applyNumberFormat="1" applyFont="1" applyFill="1" applyBorder="1" applyAlignment="1">
      <alignment horizontal="center" vertical="center" wrapText="1"/>
    </xf>
    <xf numFmtId="49" fontId="6" fillId="2" borderId="12" xfId="1" applyNumberFormat="1" applyFont="1" applyFill="1" applyBorder="1" applyAlignment="1">
      <alignment horizontal="center" vertical="center" wrapText="1"/>
    </xf>
    <xf numFmtId="49" fontId="6" fillId="2" borderId="13" xfId="1" applyNumberFormat="1" applyFont="1" applyFill="1" applyBorder="1" applyAlignment="1">
      <alignment horizontal="center" vertical="center" wrapText="1"/>
    </xf>
    <xf numFmtId="3" fontId="6" fillId="2" borderId="9" xfId="1" applyNumberFormat="1" applyFont="1" applyFill="1" applyBorder="1" applyAlignment="1">
      <alignment horizontal="center" vertical="center" wrapText="1"/>
    </xf>
    <xf numFmtId="4" fontId="6" fillId="2" borderId="10" xfId="1" applyNumberFormat="1" applyFont="1" applyFill="1" applyBorder="1" applyAlignment="1">
      <alignment horizontal="center" vertical="center" wrapText="1"/>
    </xf>
    <xf numFmtId="3" fontId="5" fillId="2" borderId="12" xfId="1" applyNumberFormat="1" applyFont="1" applyFill="1" applyBorder="1" applyAlignment="1">
      <alignment horizontal="center" vertical="center" wrapText="1"/>
    </xf>
    <xf numFmtId="0" fontId="0" fillId="3" borderId="20" xfId="0" applyFill="1" applyBorder="1"/>
    <xf numFmtId="0" fontId="0" fillId="3" borderId="8" xfId="0" applyFill="1" applyBorder="1"/>
    <xf numFmtId="0" fontId="0" fillId="3" borderId="11" xfId="0" applyFill="1" applyBorder="1"/>
    <xf numFmtId="0" fontId="0" fillId="3" borderId="13" xfId="0" applyFill="1" applyBorder="1"/>
    <xf numFmtId="0" fontId="9" fillId="0" borderId="0" xfId="0" applyFont="1"/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/>
    </xf>
    <xf numFmtId="49" fontId="6" fillId="2" borderId="29" xfId="1" applyNumberFormat="1" applyFont="1" applyFill="1" applyBorder="1" applyAlignment="1">
      <alignment horizontal="center" vertical="center" wrapText="1"/>
    </xf>
    <xf numFmtId="49" fontId="6" fillId="2" borderId="30" xfId="1" applyNumberFormat="1" applyFont="1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4" fontId="0" fillId="0" borderId="7" xfId="0" applyNumberFormat="1" applyBorder="1" applyAlignment="1">
      <alignment horizontal="center" vertical="center"/>
    </xf>
    <xf numFmtId="4" fontId="0" fillId="0" borderId="3" xfId="0" applyNumberFormat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0" fontId="0" fillId="3" borderId="4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3" fontId="3" fillId="2" borderId="13" xfId="1" applyNumberFormat="1" applyFont="1" applyFill="1" applyBorder="1" applyAlignment="1">
      <alignment horizontal="center" vertical="center" wrapText="1"/>
    </xf>
    <xf numFmtId="3" fontId="3" fillId="2" borderId="7" xfId="1" applyNumberFormat="1" applyFont="1" applyFill="1" applyBorder="1" applyAlignment="1">
      <alignment horizontal="center" vertical="center" wrapText="1"/>
    </xf>
    <xf numFmtId="165" fontId="0" fillId="0" borderId="7" xfId="2" applyNumberFormat="1" applyFont="1" applyBorder="1" applyAlignment="1">
      <alignment horizontal="center"/>
    </xf>
    <xf numFmtId="2" fontId="0" fillId="0" borderId="7" xfId="2" applyNumberFormat="1" applyFont="1" applyBorder="1" applyAlignment="1">
      <alignment horizontal="center"/>
    </xf>
    <xf numFmtId="49" fontId="3" fillId="2" borderId="6" xfId="1" applyNumberFormat="1" applyFont="1" applyFill="1" applyBorder="1" applyAlignment="1">
      <alignment horizontal="left" vertical="center" wrapText="1"/>
    </xf>
    <xf numFmtId="0" fontId="0" fillId="4" borderId="8" xfId="0" applyFill="1" applyBorder="1"/>
    <xf numFmtId="49" fontId="3" fillId="2" borderId="18" xfId="1" applyNumberFormat="1" applyFont="1" applyFill="1" applyBorder="1" applyAlignment="1">
      <alignment horizontal="left" vertical="center" wrapText="1"/>
    </xf>
    <xf numFmtId="3" fontId="3" fillId="2" borderId="19" xfId="1" applyNumberFormat="1" applyFont="1" applyFill="1" applyBorder="1" applyAlignment="1">
      <alignment horizontal="center" vertical="center" wrapText="1"/>
    </xf>
    <xf numFmtId="165" fontId="0" fillId="0" borderId="19" xfId="2" applyNumberFormat="1" applyFont="1" applyBorder="1" applyAlignment="1">
      <alignment horizontal="center"/>
    </xf>
    <xf numFmtId="2" fontId="0" fillId="0" borderId="19" xfId="2" applyNumberFormat="1" applyFont="1" applyBorder="1" applyAlignment="1">
      <alignment horizontal="center"/>
    </xf>
    <xf numFmtId="0" fontId="0" fillId="4" borderId="20" xfId="0" applyFill="1" applyBorder="1"/>
    <xf numFmtId="0" fontId="11" fillId="2" borderId="33" xfId="1" applyFont="1" applyFill="1" applyBorder="1" applyAlignment="1">
      <alignment horizontal="center" vertical="center" wrapText="1"/>
    </xf>
    <xf numFmtId="49" fontId="3" fillId="2" borderId="9" xfId="1" applyNumberFormat="1" applyFont="1" applyFill="1" applyBorder="1" applyAlignment="1">
      <alignment horizontal="left" vertical="center" wrapText="1"/>
    </xf>
    <xf numFmtId="3" fontId="3" fillId="2" borderId="10" xfId="1" applyNumberFormat="1" applyFont="1" applyFill="1" applyBorder="1" applyAlignment="1">
      <alignment horizontal="center" vertical="center" wrapText="1"/>
    </xf>
    <xf numFmtId="165" fontId="0" fillId="0" borderId="10" xfId="2" applyNumberFormat="1" applyFont="1" applyBorder="1" applyAlignment="1">
      <alignment horizontal="center"/>
    </xf>
    <xf numFmtId="2" fontId="0" fillId="0" borderId="10" xfId="2" applyNumberFormat="1" applyFont="1" applyBorder="1" applyAlignment="1">
      <alignment horizontal="center"/>
    </xf>
    <xf numFmtId="0" fontId="0" fillId="4" borderId="11" xfId="0" applyFill="1" applyBorder="1"/>
    <xf numFmtId="49" fontId="4" fillId="2" borderId="12" xfId="1" applyNumberFormat="1" applyFont="1" applyFill="1" applyBorder="1" applyAlignment="1">
      <alignment horizontal="left" vertical="center" wrapText="1"/>
    </xf>
    <xf numFmtId="3" fontId="4" fillId="2" borderId="13" xfId="0" applyNumberFormat="1" applyFont="1" applyFill="1" applyBorder="1" applyAlignment="1">
      <alignment horizontal="center" vertical="center"/>
    </xf>
    <xf numFmtId="0" fontId="0" fillId="4" borderId="13" xfId="0" applyFill="1" applyBorder="1" applyAlignment="1">
      <alignment vertical="center"/>
    </xf>
    <xf numFmtId="164" fontId="0" fillId="4" borderId="13" xfId="0" applyNumberFormat="1" applyFill="1" applyBorder="1" applyAlignment="1">
      <alignment horizontal="center" vertical="center"/>
    </xf>
    <xf numFmtId="0" fontId="0" fillId="0" borderId="13" xfId="0" applyBorder="1" applyAlignment="1">
      <alignment vertical="center"/>
    </xf>
    <xf numFmtId="2" fontId="7" fillId="0" borderId="14" xfId="2" applyNumberFormat="1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/>
    </xf>
    <xf numFmtId="0" fontId="4" fillId="2" borderId="32" xfId="0" applyFont="1" applyFill="1" applyBorder="1" applyAlignment="1">
      <alignment horizontal="left" vertical="center"/>
    </xf>
    <xf numFmtId="0" fontId="7" fillId="0" borderId="3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167" fontId="5" fillId="2" borderId="14" xfId="1" applyNumberFormat="1" applyFont="1" applyFill="1" applyBorder="1" applyAlignment="1">
      <alignment horizontal="center" vertical="center" wrapText="1"/>
    </xf>
    <xf numFmtId="168" fontId="7" fillId="0" borderId="14" xfId="0" applyNumberFormat="1" applyFont="1" applyBorder="1" applyAlignment="1">
      <alignment horizontal="center"/>
    </xf>
    <xf numFmtId="167" fontId="7" fillId="0" borderId="14" xfId="0" applyNumberFormat="1" applyFont="1" applyBorder="1" applyAlignment="1">
      <alignment horizontal="center"/>
    </xf>
  </cellXfs>
  <cellStyles count="3">
    <cellStyle name="Normal 2" xfId="1" xr:uid="{23155CF8-92FB-48CA-BD34-3422B7279AD5}"/>
    <cellStyle name="Κανονικό" xfId="0" builtinId="0"/>
    <cellStyle name="Ποσοστό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9659B3-A8ED-4228-82AF-1D287C06BC4F}">
  <dimension ref="A1:I30"/>
  <sheetViews>
    <sheetView tabSelected="1" topLeftCell="A13" workbookViewId="0">
      <selection activeCell="D19" sqref="D19"/>
    </sheetView>
  </sheetViews>
  <sheetFormatPr defaultRowHeight="14.5" x14ac:dyDescent="0.35"/>
  <cols>
    <col min="1" max="1" width="36.26953125" customWidth="1"/>
    <col min="2" max="3" width="24.453125" customWidth="1"/>
    <col min="4" max="4" width="15.36328125" customWidth="1"/>
    <col min="5" max="5" width="40.453125" customWidth="1"/>
    <col min="6" max="8" width="15.36328125" customWidth="1"/>
    <col min="9" max="9" width="20.90625" customWidth="1"/>
    <col min="10" max="11" width="15.36328125" customWidth="1"/>
  </cols>
  <sheetData>
    <row r="1" spans="1:9" ht="41.5" customHeight="1" x14ac:dyDescent="0.35">
      <c r="A1" s="88" t="s">
        <v>29</v>
      </c>
      <c r="B1" s="88"/>
      <c r="C1" s="88"/>
      <c r="D1" s="49"/>
      <c r="E1" s="88" t="s">
        <v>30</v>
      </c>
      <c r="F1" s="88"/>
      <c r="G1" s="88"/>
      <c r="H1" s="88"/>
      <c r="I1" s="88"/>
    </row>
    <row r="2" spans="1:9" ht="48.5" customHeight="1" thickBot="1" x14ac:dyDescent="0.4">
      <c r="A2" s="87" t="s">
        <v>28</v>
      </c>
      <c r="B2" s="87"/>
      <c r="C2" s="87"/>
      <c r="E2" s="87" t="s">
        <v>28</v>
      </c>
      <c r="F2" s="87"/>
      <c r="G2" s="87"/>
      <c r="H2" s="87"/>
      <c r="I2" s="87"/>
    </row>
    <row r="3" spans="1:9" ht="44" thickBot="1" x14ac:dyDescent="0.4">
      <c r="A3" s="10" t="s">
        <v>14</v>
      </c>
      <c r="B3" s="7" t="s">
        <v>17</v>
      </c>
      <c r="C3" s="6" t="s">
        <v>16</v>
      </c>
      <c r="E3" s="31" t="s">
        <v>14</v>
      </c>
      <c r="F3" s="40" t="s">
        <v>31</v>
      </c>
      <c r="G3" s="41" t="s">
        <v>32</v>
      </c>
      <c r="H3" s="50" t="s">
        <v>33</v>
      </c>
      <c r="I3" s="51" t="s">
        <v>34</v>
      </c>
    </row>
    <row r="4" spans="1:9" x14ac:dyDescent="0.35">
      <c r="A4" s="11" t="s">
        <v>0</v>
      </c>
      <c r="B4" s="8">
        <v>57377.74999999992</v>
      </c>
      <c r="C4" s="5">
        <f>(B4/B$17)^2</f>
        <v>1.4259468542702545E-2</v>
      </c>
      <c r="E4" s="32" t="s">
        <v>0</v>
      </c>
      <c r="F4" s="38">
        <v>57377.74999999992</v>
      </c>
      <c r="G4" s="39">
        <f>(F4/F$17)^2</f>
        <v>1.4259468542702545E-2</v>
      </c>
      <c r="H4" s="39">
        <f>(F4/F$17)^2</f>
        <v>1.4259468542702545E-2</v>
      </c>
      <c r="I4" s="45"/>
    </row>
    <row r="5" spans="1:9" x14ac:dyDescent="0.35">
      <c r="A5" s="12" t="s">
        <v>1</v>
      </c>
      <c r="B5" s="9">
        <v>80118.967499999999</v>
      </c>
      <c r="C5" s="4">
        <f t="shared" ref="C5:C16" si="0">(B5/B$17)^2</f>
        <v>2.7802701653511595E-2</v>
      </c>
      <c r="E5" s="33" t="s">
        <v>1</v>
      </c>
      <c r="F5" s="37">
        <v>80118.967499999999</v>
      </c>
      <c r="G5" s="36">
        <f t="shared" ref="G5:G16" si="1">(F5/F$17)^2</f>
        <v>2.7802701653511595E-2</v>
      </c>
      <c r="H5" s="36">
        <f t="shared" ref="H5:H16" si="2">(F5/F$17)^2</f>
        <v>2.7802701653511595E-2</v>
      </c>
      <c r="I5" s="46"/>
    </row>
    <row r="6" spans="1:9" x14ac:dyDescent="0.35">
      <c r="A6" s="12" t="s">
        <v>2</v>
      </c>
      <c r="B6" s="9">
        <v>14028.347500000003</v>
      </c>
      <c r="C6" s="4">
        <f t="shared" si="0"/>
        <v>8.5237232867710756E-4</v>
      </c>
      <c r="E6" s="33" t="s">
        <v>2</v>
      </c>
      <c r="F6" s="37">
        <v>14028.347500000003</v>
      </c>
      <c r="G6" s="36">
        <f t="shared" si="1"/>
        <v>8.5237232867710756E-4</v>
      </c>
      <c r="H6" s="36">
        <f t="shared" si="2"/>
        <v>8.5237232867710756E-4</v>
      </c>
      <c r="I6" s="46"/>
    </row>
    <row r="7" spans="1:9" x14ac:dyDescent="0.35">
      <c r="A7" s="12" t="s">
        <v>3</v>
      </c>
      <c r="B7" s="9">
        <v>22521.480000000018</v>
      </c>
      <c r="C7" s="4">
        <f t="shared" si="0"/>
        <v>2.1968993746702913E-3</v>
      </c>
      <c r="E7" s="33" t="s">
        <v>3</v>
      </c>
      <c r="F7" s="37">
        <v>22521.480000000018</v>
      </c>
      <c r="G7" s="36">
        <f t="shared" si="1"/>
        <v>2.1968993746702913E-3</v>
      </c>
      <c r="H7" s="36">
        <f t="shared" si="2"/>
        <v>2.1968993746702913E-3</v>
      </c>
      <c r="I7" s="46"/>
    </row>
    <row r="8" spans="1:9" x14ac:dyDescent="0.35">
      <c r="A8" s="12" t="s">
        <v>4</v>
      </c>
      <c r="B8" s="9">
        <v>62503.48000000001</v>
      </c>
      <c r="C8" s="4">
        <f t="shared" si="0"/>
        <v>1.6920948669613443E-2</v>
      </c>
      <c r="E8" s="33" t="s">
        <v>4</v>
      </c>
      <c r="F8" s="37">
        <v>62503.48000000001</v>
      </c>
      <c r="G8" s="36">
        <f t="shared" si="1"/>
        <v>1.6920948669613443E-2</v>
      </c>
      <c r="H8" s="36">
        <f t="shared" si="2"/>
        <v>1.6920948669613443E-2</v>
      </c>
      <c r="I8" s="46"/>
    </row>
    <row r="9" spans="1:9" x14ac:dyDescent="0.35">
      <c r="A9" s="12" t="s">
        <v>5</v>
      </c>
      <c r="B9" s="9">
        <v>15604.352500000008</v>
      </c>
      <c r="C9" s="4">
        <f t="shared" si="0"/>
        <v>1.0546486873160071E-3</v>
      </c>
      <c r="E9" s="33" t="s">
        <v>5</v>
      </c>
      <c r="F9" s="37">
        <v>15604.352500000008</v>
      </c>
      <c r="G9" s="36">
        <f t="shared" si="1"/>
        <v>1.0546486873160071E-3</v>
      </c>
      <c r="H9" s="36">
        <f t="shared" si="2"/>
        <v>1.0546486873160071E-3</v>
      </c>
      <c r="I9" s="46"/>
    </row>
    <row r="10" spans="1:9" x14ac:dyDescent="0.35">
      <c r="A10" s="12" t="s">
        <v>6</v>
      </c>
      <c r="B10" s="9">
        <v>54328.914999999877</v>
      </c>
      <c r="C10" s="4">
        <f t="shared" si="0"/>
        <v>1.2784341858564877E-2</v>
      </c>
      <c r="E10" s="33" t="s">
        <v>6</v>
      </c>
      <c r="F10" s="37">
        <v>54328.914999999877</v>
      </c>
      <c r="G10" s="36">
        <f t="shared" si="1"/>
        <v>1.2784341858564877E-2</v>
      </c>
      <c r="H10" s="36">
        <f t="shared" si="2"/>
        <v>1.2784341858564877E-2</v>
      </c>
      <c r="I10" s="46"/>
    </row>
    <row r="11" spans="1:9" x14ac:dyDescent="0.35">
      <c r="A11" s="12" t="s">
        <v>7</v>
      </c>
      <c r="B11" s="9">
        <v>32636.665000000001</v>
      </c>
      <c r="C11" s="4">
        <f t="shared" si="0"/>
        <v>4.613471679611866E-3</v>
      </c>
      <c r="E11" s="33" t="s">
        <v>7</v>
      </c>
      <c r="F11" s="37">
        <v>32636.665000000001</v>
      </c>
      <c r="G11" s="36">
        <f t="shared" si="1"/>
        <v>4.613471679611866E-3</v>
      </c>
      <c r="H11" s="36">
        <f t="shared" si="2"/>
        <v>4.613471679611866E-3</v>
      </c>
      <c r="I11" s="46"/>
    </row>
    <row r="12" spans="1:9" x14ac:dyDescent="0.35">
      <c r="A12" s="12" t="s">
        <v>8</v>
      </c>
      <c r="B12" s="9">
        <v>13672.142500000002</v>
      </c>
      <c r="C12" s="4">
        <f t="shared" si="0"/>
        <v>8.0963535410653257E-4</v>
      </c>
      <c r="E12" s="33" t="s">
        <v>8</v>
      </c>
      <c r="F12" s="37">
        <v>13672.142500000002</v>
      </c>
      <c r="G12" s="36">
        <f t="shared" si="1"/>
        <v>8.0963535410653257E-4</v>
      </c>
      <c r="H12" s="36">
        <f t="shared" si="2"/>
        <v>8.0963535410653257E-4</v>
      </c>
      <c r="I12" s="46"/>
    </row>
    <row r="13" spans="1:9" x14ac:dyDescent="0.35">
      <c r="A13" s="12" t="s">
        <v>9</v>
      </c>
      <c r="B13" s="9">
        <v>59613.330000000009</v>
      </c>
      <c r="C13" s="4">
        <f t="shared" si="0"/>
        <v>1.5392284289879378E-2</v>
      </c>
      <c r="E13" s="33" t="s">
        <v>9</v>
      </c>
      <c r="F13" s="37">
        <v>59613.330000000009</v>
      </c>
      <c r="G13" s="36">
        <f t="shared" si="1"/>
        <v>1.5392284289879378E-2</v>
      </c>
      <c r="H13" s="36">
        <f t="shared" si="2"/>
        <v>1.5392284289879378E-2</v>
      </c>
      <c r="I13" s="46"/>
    </row>
    <row r="14" spans="1:9" x14ac:dyDescent="0.35">
      <c r="A14" s="12" t="s">
        <v>10</v>
      </c>
      <c r="B14" s="9">
        <v>8195.3350000000028</v>
      </c>
      <c r="C14" s="4">
        <f t="shared" si="0"/>
        <v>2.9090402711260798E-4</v>
      </c>
      <c r="E14" s="33" t="s">
        <v>10</v>
      </c>
      <c r="F14" s="37">
        <v>8195.3350000000028</v>
      </c>
      <c r="G14" s="36">
        <f t="shared" si="1"/>
        <v>2.9090402711260798E-4</v>
      </c>
      <c r="H14" s="36">
        <f t="shared" si="2"/>
        <v>2.9090402711260798E-4</v>
      </c>
      <c r="I14" s="46"/>
    </row>
    <row r="15" spans="1:9" x14ac:dyDescent="0.35">
      <c r="A15" s="12" t="s">
        <v>11</v>
      </c>
      <c r="B15" s="9">
        <v>11588.922500000001</v>
      </c>
      <c r="C15" s="4">
        <f t="shared" si="0"/>
        <v>5.8170450710998047E-4</v>
      </c>
      <c r="E15" s="33" t="s">
        <v>11</v>
      </c>
      <c r="F15" s="37">
        <v>11588.922500000001</v>
      </c>
      <c r="G15" s="36">
        <f t="shared" si="1"/>
        <v>5.8170450710998047E-4</v>
      </c>
      <c r="H15" s="36">
        <f t="shared" si="2"/>
        <v>5.8170450710998047E-4</v>
      </c>
      <c r="I15" s="46"/>
    </row>
    <row r="16" spans="1:9" ht="15" thickBot="1" x14ac:dyDescent="0.4">
      <c r="A16" s="13" t="s">
        <v>12</v>
      </c>
      <c r="B16" s="14">
        <v>48308.599999999991</v>
      </c>
      <c r="C16" s="15">
        <f t="shared" si="0"/>
        <v>1.0107999574634935E-2</v>
      </c>
      <c r="E16" s="34" t="s">
        <v>12</v>
      </c>
      <c r="F16" s="42">
        <v>48308.599999999991</v>
      </c>
      <c r="G16" s="43">
        <f t="shared" si="1"/>
        <v>1.0107999574634935E-2</v>
      </c>
      <c r="H16" s="43">
        <f t="shared" si="2"/>
        <v>1.0107999574634935E-2</v>
      </c>
      <c r="I16" s="47"/>
    </row>
    <row r="17" spans="1:9" ht="15" thickBot="1" x14ac:dyDescent="0.4">
      <c r="A17" s="16" t="s">
        <v>13</v>
      </c>
      <c r="B17" s="30">
        <v>480498.2874999998</v>
      </c>
      <c r="C17" s="96">
        <f>SUM(C4:C16)</f>
        <v>0.10766738054751115</v>
      </c>
      <c r="E17" s="35" t="s">
        <v>13</v>
      </c>
      <c r="F17" s="44">
        <v>480498.2874999998</v>
      </c>
      <c r="G17" s="48"/>
      <c r="H17" s="48"/>
      <c r="I17" s="96">
        <f>SUM(H4:H16)</f>
        <v>0.10766738054751115</v>
      </c>
    </row>
    <row r="18" spans="1:9" x14ac:dyDescent="0.35">
      <c r="A18" s="23"/>
      <c r="B18" s="24"/>
      <c r="C18" s="25"/>
    </row>
    <row r="19" spans="1:9" ht="57.5" customHeight="1" thickBot="1" x14ac:dyDescent="0.4">
      <c r="A19" s="87" t="s">
        <v>35</v>
      </c>
      <c r="B19" s="87"/>
      <c r="C19" s="87"/>
      <c r="E19" s="89" t="s">
        <v>35</v>
      </c>
      <c r="F19" s="89"/>
      <c r="G19" s="89"/>
      <c r="H19" s="89"/>
      <c r="I19" s="89"/>
    </row>
    <row r="20" spans="1:9" ht="49.5" customHeight="1" thickBot="1" x14ac:dyDescent="0.4">
      <c r="A20" s="52" t="s">
        <v>23</v>
      </c>
      <c r="B20" s="20" t="s">
        <v>0</v>
      </c>
      <c r="C20" s="6" t="s">
        <v>16</v>
      </c>
      <c r="E20" s="52" t="s">
        <v>23</v>
      </c>
      <c r="F20" s="53" t="s">
        <v>31</v>
      </c>
      <c r="G20" s="54" t="s">
        <v>32</v>
      </c>
      <c r="H20" s="55" t="s">
        <v>33</v>
      </c>
      <c r="I20" s="56" t="s">
        <v>34</v>
      </c>
    </row>
    <row r="21" spans="1:9" x14ac:dyDescent="0.35">
      <c r="A21" s="26" t="s">
        <v>15</v>
      </c>
      <c r="B21" s="18">
        <v>57377.74999999992</v>
      </c>
      <c r="C21" s="19">
        <f>(B21/B$30)^2</f>
        <v>8.3916310177003892E-2</v>
      </c>
      <c r="E21" s="26" t="s">
        <v>15</v>
      </c>
      <c r="F21" s="1">
        <v>57377.74999999992</v>
      </c>
      <c r="G21" s="58">
        <f>(F21/F$30)</f>
        <v>0.28968312028318788</v>
      </c>
      <c r="H21" s="58">
        <f>G21^2</f>
        <v>8.3916310177003892E-2</v>
      </c>
      <c r="I21" s="60"/>
    </row>
    <row r="22" spans="1:9" x14ac:dyDescent="0.35">
      <c r="A22" s="27" t="s">
        <v>24</v>
      </c>
      <c r="B22" s="2">
        <v>16770.295000000002</v>
      </c>
      <c r="C22" s="17">
        <f t="shared" ref="C22:C29" si="3">(B22/B$30)^2</f>
        <v>7.1687057767598154E-3</v>
      </c>
      <c r="E22" s="27" t="s">
        <v>24</v>
      </c>
      <c r="F22" s="2">
        <v>16770.295000000002</v>
      </c>
      <c r="G22" s="57">
        <f t="shared" ref="G22:G29" si="4">(F22/F$30)</f>
        <v>8.4668209953676327E-2</v>
      </c>
      <c r="H22" s="57">
        <f t="shared" ref="H22:H29" si="5">G22^2</f>
        <v>7.1687057767598154E-3</v>
      </c>
      <c r="I22" s="61"/>
    </row>
    <row r="23" spans="1:9" x14ac:dyDescent="0.35">
      <c r="A23" s="27" t="s">
        <v>25</v>
      </c>
      <c r="B23" s="2">
        <v>1732.125</v>
      </c>
      <c r="C23" s="17">
        <f t="shared" si="3"/>
        <v>7.6474705233078681E-5</v>
      </c>
      <c r="E23" s="27" t="s">
        <v>25</v>
      </c>
      <c r="F23" s="2">
        <v>1732.125</v>
      </c>
      <c r="G23" s="57">
        <f t="shared" si="4"/>
        <v>8.7449817171380458E-3</v>
      </c>
      <c r="H23" s="57">
        <f t="shared" si="5"/>
        <v>7.6474705233078681E-5</v>
      </c>
      <c r="I23" s="61"/>
    </row>
    <row r="24" spans="1:9" x14ac:dyDescent="0.35">
      <c r="A24" s="27" t="s">
        <v>26</v>
      </c>
      <c r="B24" s="2">
        <v>9832.1575000000012</v>
      </c>
      <c r="C24" s="17">
        <f t="shared" si="3"/>
        <v>2.4640924919034977E-3</v>
      </c>
      <c r="E24" s="27" t="s">
        <v>26</v>
      </c>
      <c r="F24" s="2">
        <v>9832.1575000000012</v>
      </c>
      <c r="G24" s="57">
        <f t="shared" si="4"/>
        <v>4.9639626226468482E-2</v>
      </c>
      <c r="H24" s="57">
        <f t="shared" si="5"/>
        <v>2.4640924919034977E-3</v>
      </c>
      <c r="I24" s="61"/>
    </row>
    <row r="25" spans="1:9" x14ac:dyDescent="0.35">
      <c r="A25" s="27" t="s">
        <v>27</v>
      </c>
      <c r="B25" s="2">
        <v>34674.792500000003</v>
      </c>
      <c r="C25" s="17">
        <f t="shared" si="3"/>
        <v>3.064693826264742E-2</v>
      </c>
      <c r="E25" s="27" t="s">
        <v>27</v>
      </c>
      <c r="F25" s="2">
        <v>34674.792500000003</v>
      </c>
      <c r="G25" s="57">
        <f t="shared" si="4"/>
        <v>0.1750626695290787</v>
      </c>
      <c r="H25" s="57">
        <f t="shared" si="5"/>
        <v>3.064693826264742E-2</v>
      </c>
      <c r="I25" s="61"/>
    </row>
    <row r="26" spans="1:9" x14ac:dyDescent="0.35">
      <c r="A26" s="27" t="s">
        <v>18</v>
      </c>
      <c r="B26" s="2">
        <v>10129.500000000002</v>
      </c>
      <c r="C26" s="17">
        <f t="shared" si="3"/>
        <v>2.6153834384593099E-3</v>
      </c>
      <c r="E26" s="27" t="s">
        <v>18</v>
      </c>
      <c r="F26" s="2">
        <v>10129.500000000002</v>
      </c>
      <c r="G26" s="57">
        <f t="shared" si="4"/>
        <v>5.1140819688965777E-2</v>
      </c>
      <c r="H26" s="57">
        <f t="shared" si="5"/>
        <v>2.6153834384593099E-3</v>
      </c>
      <c r="I26" s="61"/>
    </row>
    <row r="27" spans="1:9" x14ac:dyDescent="0.35">
      <c r="A27" s="27" t="s">
        <v>19</v>
      </c>
      <c r="B27" s="2">
        <v>14607.665000000001</v>
      </c>
      <c r="C27" s="17">
        <f t="shared" si="3"/>
        <v>5.4390237206790142E-3</v>
      </c>
      <c r="E27" s="27" t="s">
        <v>19</v>
      </c>
      <c r="F27" s="2">
        <v>14607.665000000001</v>
      </c>
      <c r="G27" s="57">
        <f t="shared" si="4"/>
        <v>7.3749737088880621E-2</v>
      </c>
      <c r="H27" s="57">
        <f t="shared" si="5"/>
        <v>5.4390237206790142E-3</v>
      </c>
      <c r="I27" s="61"/>
    </row>
    <row r="28" spans="1:9" x14ac:dyDescent="0.35">
      <c r="A28" s="27" t="s">
        <v>20</v>
      </c>
      <c r="B28" s="2">
        <v>47867.027499999989</v>
      </c>
      <c r="C28" s="17">
        <f t="shared" si="3"/>
        <v>5.8402611843913543E-2</v>
      </c>
      <c r="E28" s="27" t="s">
        <v>20</v>
      </c>
      <c r="F28" s="2">
        <v>47867.027499999989</v>
      </c>
      <c r="G28" s="57">
        <f t="shared" si="4"/>
        <v>0.24166632335497956</v>
      </c>
      <c r="H28" s="57">
        <f t="shared" si="5"/>
        <v>5.8402611843913543E-2</v>
      </c>
      <c r="I28" s="61"/>
    </row>
    <row r="29" spans="1:9" ht="15" thickBot="1" x14ac:dyDescent="0.4">
      <c r="A29" s="28" t="s">
        <v>21</v>
      </c>
      <c r="B29" s="3">
        <v>5079.4275000000007</v>
      </c>
      <c r="C29" s="21">
        <f t="shared" si="3"/>
        <v>6.5764100380263609E-4</v>
      </c>
      <c r="E29" s="28" t="s">
        <v>21</v>
      </c>
      <c r="F29" s="3">
        <v>5079.4275000000007</v>
      </c>
      <c r="G29" s="59">
        <f t="shared" si="4"/>
        <v>2.5644512157626163E-2</v>
      </c>
      <c r="H29" s="59">
        <f t="shared" si="5"/>
        <v>6.5764100380263609E-4</v>
      </c>
      <c r="I29" s="62"/>
    </row>
    <row r="30" spans="1:9" ht="15" thickBot="1" x14ac:dyDescent="0.4">
      <c r="A30" s="29" t="s">
        <v>22</v>
      </c>
      <c r="B30" s="22">
        <v>198070.73999999961</v>
      </c>
      <c r="C30" s="97">
        <f>SUM(C21:C29)</f>
        <v>0.1913871814204022</v>
      </c>
      <c r="E30" s="29" t="s">
        <v>22</v>
      </c>
      <c r="F30" s="22">
        <v>198070.73999999961</v>
      </c>
      <c r="G30" s="63"/>
      <c r="H30" s="63"/>
      <c r="I30" s="98">
        <f>SUM(H21:H29)</f>
        <v>0.1913871814204022</v>
      </c>
    </row>
  </sheetData>
  <mergeCells count="6">
    <mergeCell ref="A2:C2"/>
    <mergeCell ref="A19:C19"/>
    <mergeCell ref="A1:C1"/>
    <mergeCell ref="E1:I1"/>
    <mergeCell ref="E2:I2"/>
    <mergeCell ref="E19:I19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5279D5-5A07-4848-B4EF-E4B600799788}">
  <dimension ref="A1:G12"/>
  <sheetViews>
    <sheetView workbookViewId="0">
      <selection activeCell="D17" sqref="D17"/>
    </sheetView>
  </sheetViews>
  <sheetFormatPr defaultRowHeight="14.5" x14ac:dyDescent="0.35"/>
  <cols>
    <col min="1" max="1" width="38.6328125" customWidth="1"/>
    <col min="2" max="2" width="21.7265625" customWidth="1"/>
    <col min="3" max="3" width="24.08984375" customWidth="1"/>
    <col min="4" max="5" width="30.1796875" customWidth="1"/>
    <col min="6" max="6" width="26.90625" customWidth="1"/>
    <col min="7" max="7" width="20.1796875" customWidth="1"/>
  </cols>
  <sheetData>
    <row r="1" spans="1:7" ht="42.5" customHeight="1" x14ac:dyDescent="0.35">
      <c r="A1" s="91" t="s">
        <v>23</v>
      </c>
      <c r="B1" s="90" t="s">
        <v>36</v>
      </c>
      <c r="C1" s="90"/>
      <c r="D1" s="90" t="s">
        <v>39</v>
      </c>
      <c r="E1" s="90"/>
      <c r="F1" s="90" t="s">
        <v>40</v>
      </c>
      <c r="G1" s="94" t="s">
        <v>41</v>
      </c>
    </row>
    <row r="2" spans="1:7" ht="33" customHeight="1" thickBot="1" x14ac:dyDescent="0.4">
      <c r="A2" s="92"/>
      <c r="B2" s="75" t="s">
        <v>37</v>
      </c>
      <c r="C2" s="75" t="s">
        <v>38</v>
      </c>
      <c r="D2" s="75" t="s">
        <v>37</v>
      </c>
      <c r="E2" s="75" t="s">
        <v>38</v>
      </c>
      <c r="F2" s="93"/>
      <c r="G2" s="95"/>
    </row>
    <row r="3" spans="1:7" x14ac:dyDescent="0.35">
      <c r="A3" s="70" t="s">
        <v>15</v>
      </c>
      <c r="B3" s="71">
        <v>57377.74999999992</v>
      </c>
      <c r="C3" s="71">
        <v>480498.2874999998</v>
      </c>
      <c r="D3" s="72">
        <f>B3/B$12</f>
        <v>0.28968312028318788</v>
      </c>
      <c r="E3" s="72">
        <f>C3/C$12</f>
        <v>0.13004097324207442</v>
      </c>
      <c r="F3" s="73">
        <f>ABS(D3-E3)</f>
        <v>0.15964214704111346</v>
      </c>
      <c r="G3" s="74"/>
    </row>
    <row r="4" spans="1:7" x14ac:dyDescent="0.35">
      <c r="A4" s="68" t="s">
        <v>24</v>
      </c>
      <c r="B4" s="65">
        <v>16770.295000000002</v>
      </c>
      <c r="C4" s="65">
        <v>362523.01750000002</v>
      </c>
      <c r="D4" s="66">
        <f t="shared" ref="D4:E11" si="0">B4/B$12</f>
        <v>8.4668209953676327E-2</v>
      </c>
      <c r="E4" s="66">
        <f t="shared" si="0"/>
        <v>9.8112412145388975E-2</v>
      </c>
      <c r="F4" s="67">
        <f t="shared" ref="F4:F11" si="1">ABS(D4-E4)</f>
        <v>1.3444202191712648E-2</v>
      </c>
      <c r="G4" s="69"/>
    </row>
    <row r="5" spans="1:7" x14ac:dyDescent="0.35">
      <c r="A5" s="68" t="s">
        <v>25</v>
      </c>
      <c r="B5" s="65">
        <v>1732.125</v>
      </c>
      <c r="C5" s="65">
        <v>47849.709999999992</v>
      </c>
      <c r="D5" s="66">
        <f t="shared" si="0"/>
        <v>8.7449817171380458E-3</v>
      </c>
      <c r="E5" s="66">
        <f t="shared" si="0"/>
        <v>1.294993763687664E-2</v>
      </c>
      <c r="F5" s="67">
        <f t="shared" si="1"/>
        <v>4.2049559197385941E-3</v>
      </c>
      <c r="G5" s="69"/>
    </row>
    <row r="6" spans="1:7" x14ac:dyDescent="0.35">
      <c r="A6" s="68" t="s">
        <v>26</v>
      </c>
      <c r="B6" s="65">
        <v>9832.1575000000012</v>
      </c>
      <c r="C6" s="65">
        <v>200897.80000000002</v>
      </c>
      <c r="D6" s="66">
        <f t="shared" si="0"/>
        <v>4.9639626226468482E-2</v>
      </c>
      <c r="E6" s="66">
        <f t="shared" si="0"/>
        <v>5.4370527666431342E-2</v>
      </c>
      <c r="F6" s="67">
        <f t="shared" si="1"/>
        <v>4.7309014399628604E-3</v>
      </c>
      <c r="G6" s="69"/>
    </row>
    <row r="7" spans="1:7" x14ac:dyDescent="0.35">
      <c r="A7" s="68" t="s">
        <v>27</v>
      </c>
      <c r="B7" s="65">
        <v>34674.792500000003</v>
      </c>
      <c r="C7" s="65">
        <v>913714.89000000013</v>
      </c>
      <c r="D7" s="66">
        <f t="shared" si="0"/>
        <v>0.1750626695290787</v>
      </c>
      <c r="E7" s="66">
        <f t="shared" si="0"/>
        <v>0.24728573785265581</v>
      </c>
      <c r="F7" s="67">
        <f t="shared" si="1"/>
        <v>7.2223068323577111E-2</v>
      </c>
      <c r="G7" s="69"/>
    </row>
    <row r="8" spans="1:7" x14ac:dyDescent="0.35">
      <c r="A8" s="68" t="s">
        <v>18</v>
      </c>
      <c r="B8" s="65">
        <v>10129.500000000002</v>
      </c>
      <c r="C8" s="65">
        <v>272137.96000000002</v>
      </c>
      <c r="D8" s="66">
        <f t="shared" si="0"/>
        <v>5.1140819688965777E-2</v>
      </c>
      <c r="E8" s="66">
        <f t="shared" si="0"/>
        <v>7.3650803957366312E-2</v>
      </c>
      <c r="F8" s="67">
        <f t="shared" si="1"/>
        <v>2.2509984268400535E-2</v>
      </c>
      <c r="G8" s="69"/>
    </row>
    <row r="9" spans="1:7" x14ac:dyDescent="0.35">
      <c r="A9" s="68" t="s">
        <v>19</v>
      </c>
      <c r="B9" s="65">
        <v>14607.665000000001</v>
      </c>
      <c r="C9" s="65">
        <v>402213.29500000016</v>
      </c>
      <c r="D9" s="66">
        <f t="shared" si="0"/>
        <v>7.3749737088880621E-2</v>
      </c>
      <c r="E9" s="66">
        <f t="shared" si="0"/>
        <v>0.10885409936596627</v>
      </c>
      <c r="F9" s="67">
        <f t="shared" si="1"/>
        <v>3.5104362277085646E-2</v>
      </c>
      <c r="G9" s="69"/>
    </row>
    <row r="10" spans="1:7" x14ac:dyDescent="0.35">
      <c r="A10" s="68" t="s">
        <v>20</v>
      </c>
      <c r="B10" s="65">
        <v>47867.027499999989</v>
      </c>
      <c r="C10" s="65">
        <v>840520.27250000008</v>
      </c>
      <c r="D10" s="66">
        <f t="shared" si="0"/>
        <v>0.24166632335497956</v>
      </c>
      <c r="E10" s="66">
        <f t="shared" si="0"/>
        <v>0.22747651159025964</v>
      </c>
      <c r="F10" s="67">
        <f t="shared" si="1"/>
        <v>1.4189811764719923E-2</v>
      </c>
      <c r="G10" s="69"/>
    </row>
    <row r="11" spans="1:7" ht="15" thickBot="1" x14ac:dyDescent="0.4">
      <c r="A11" s="76" t="s">
        <v>21</v>
      </c>
      <c r="B11" s="77">
        <v>5079.4275000000007</v>
      </c>
      <c r="C11" s="77">
        <v>174620.86249999999</v>
      </c>
      <c r="D11" s="78">
        <f t="shared" si="0"/>
        <v>2.5644512157626163E-2</v>
      </c>
      <c r="E11" s="78">
        <f t="shared" si="0"/>
        <v>4.7258996542980325E-2</v>
      </c>
      <c r="F11" s="79">
        <f t="shared" si="1"/>
        <v>2.1614484385354162E-2</v>
      </c>
      <c r="G11" s="80"/>
    </row>
    <row r="12" spans="1:7" ht="26.5" customHeight="1" thickBot="1" x14ac:dyDescent="0.4">
      <c r="A12" s="81" t="s">
        <v>22</v>
      </c>
      <c r="B12" s="82">
        <v>198070.73999999961</v>
      </c>
      <c r="C12" s="64">
        <v>3694976.0950000011</v>
      </c>
      <c r="D12" s="83"/>
      <c r="E12" s="84"/>
      <c r="F12" s="85"/>
      <c r="G12" s="86">
        <f>1/(SUM(F3:F11))</f>
        <v>2.8763410562409408</v>
      </c>
    </row>
  </sheetData>
  <mergeCells count="5">
    <mergeCell ref="B1:C1"/>
    <mergeCell ref="D1:E1"/>
    <mergeCell ref="A1:A2"/>
    <mergeCell ref="F1:F2"/>
    <mergeCell ref="G1:G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2</vt:i4>
      </vt:variant>
    </vt:vector>
  </HeadingPairs>
  <TitlesOfParts>
    <vt:vector size="2" baseType="lpstr">
      <vt:lpstr>HHI </vt:lpstr>
      <vt:lpstr>RDI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Konstantinos Gourzis</dc:creator>
  <cp:lastModifiedBy>Gourzis Konstantinos</cp:lastModifiedBy>
  <dcterms:created xsi:type="dcterms:W3CDTF">2020-04-29T13:36:04Z</dcterms:created>
  <dcterms:modified xsi:type="dcterms:W3CDTF">2022-04-15T12:57:44Z</dcterms:modified>
</cp:coreProperties>
</file>