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G:\Avarts Class\"/>
    </mc:Choice>
  </mc:AlternateContent>
  <xr:revisionPtr revIDLastSave="0" documentId="13_ncr:1_{79AB8DF3-0F0E-4DEE-87C2-5EC85233969D}" xr6:coauthVersionLast="45" xr6:coauthVersionMax="45" xr10:uidLastSave="{00000000-0000-0000-0000-000000000000}"/>
  <bookViews>
    <workbookView xWindow="-120" yWindow="-120" windowWidth="29040" windowHeight="15780" xr2:uid="{00000000-000D-0000-FFFF-FFFF00000000}"/>
  </bookViews>
  <sheets>
    <sheet name="Φύλλο Προσφοράς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5" i="1" l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F139" i="1"/>
  <c r="G139" i="1"/>
  <c r="I139" i="1"/>
  <c r="J139" i="1" s="1"/>
  <c r="H138" i="1"/>
  <c r="I138" i="1"/>
  <c r="J138" i="1" s="1"/>
  <c r="I137" i="1"/>
  <c r="J137" i="1" s="1"/>
  <c r="H137" i="1"/>
  <c r="G137" i="1"/>
  <c r="F137" i="1"/>
  <c r="F69" i="1"/>
  <c r="H69" i="1"/>
  <c r="I69" i="1"/>
  <c r="J69" i="1" s="1"/>
  <c r="G68" i="1"/>
  <c r="F68" i="1"/>
  <c r="I68" i="1"/>
  <c r="J68" i="1" s="1"/>
  <c r="H116" i="1"/>
  <c r="F116" i="1"/>
  <c r="G116" i="1"/>
  <c r="I116" i="1"/>
  <c r="J116" i="1" s="1"/>
  <c r="I92" i="1"/>
  <c r="J92" i="1" s="1"/>
  <c r="H92" i="1"/>
  <c r="G92" i="1"/>
  <c r="F92" i="1"/>
  <c r="I89" i="1"/>
  <c r="J89" i="1" s="1"/>
  <c r="H89" i="1"/>
  <c r="G89" i="1"/>
  <c r="F89" i="1"/>
  <c r="I87" i="1"/>
  <c r="J87" i="1" s="1"/>
  <c r="H87" i="1"/>
  <c r="G87" i="1"/>
  <c r="F87" i="1"/>
  <c r="I86" i="1"/>
  <c r="J86" i="1" s="1"/>
  <c r="G86" i="1"/>
  <c r="H85" i="1"/>
  <c r="I85" i="1"/>
  <c r="J85" i="1" s="1"/>
  <c r="I74" i="1"/>
  <c r="J74" i="1" s="1"/>
  <c r="H74" i="1"/>
  <c r="G74" i="1"/>
  <c r="F74" i="1"/>
  <c r="I77" i="1"/>
  <c r="J77" i="1" s="1"/>
  <c r="H77" i="1"/>
  <c r="G77" i="1"/>
  <c r="F77" i="1"/>
  <c r="I76" i="1"/>
  <c r="J76" i="1" s="1"/>
  <c r="H76" i="1"/>
  <c r="G76" i="1"/>
  <c r="F76" i="1"/>
  <c r="I60" i="1"/>
  <c r="J60" i="1" s="1"/>
  <c r="H60" i="1"/>
  <c r="G60" i="1"/>
  <c r="F60" i="1"/>
  <c r="I57" i="1"/>
  <c r="J57" i="1" s="1"/>
  <c r="H57" i="1"/>
  <c r="G57" i="1"/>
  <c r="F57" i="1"/>
  <c r="I54" i="1"/>
  <c r="J54" i="1" s="1"/>
  <c r="H54" i="1"/>
  <c r="G54" i="1"/>
  <c r="F54" i="1"/>
  <c r="G43" i="1"/>
  <c r="I43" i="1"/>
  <c r="J43" i="1" s="1"/>
  <c r="F138" i="1" l="1"/>
  <c r="H139" i="1"/>
  <c r="G138" i="1"/>
  <c r="G69" i="1"/>
  <c r="H68" i="1"/>
  <c r="H86" i="1"/>
  <c r="F86" i="1"/>
  <c r="F85" i="1"/>
  <c r="G85" i="1"/>
  <c r="H43" i="1"/>
  <c r="F43" i="1"/>
  <c r="F147" i="1" l="1"/>
  <c r="H147" i="1"/>
  <c r="I147" i="1"/>
  <c r="H142" i="1"/>
  <c r="F142" i="1"/>
  <c r="G142" i="1"/>
  <c r="I142" i="1"/>
  <c r="B114" i="1"/>
  <c r="G114" i="1" s="1"/>
  <c r="I114" i="1"/>
  <c r="B115" i="1"/>
  <c r="F115" i="1" s="1"/>
  <c r="I115" i="1"/>
  <c r="F47" i="1"/>
  <c r="G47" i="1"/>
  <c r="H47" i="1"/>
  <c r="I47" i="1"/>
  <c r="H46" i="1"/>
  <c r="F46" i="1"/>
  <c r="I46" i="1"/>
  <c r="F45" i="1"/>
  <c r="I45" i="1"/>
  <c r="H44" i="1"/>
  <c r="G44" i="1"/>
  <c r="I44" i="1"/>
  <c r="F42" i="1"/>
  <c r="I42" i="1"/>
  <c r="F41" i="1"/>
  <c r="I41" i="1"/>
  <c r="J142" i="1" l="1"/>
  <c r="G147" i="1"/>
  <c r="J147" i="1" s="1"/>
  <c r="G115" i="1"/>
  <c r="J115" i="1" s="1"/>
  <c r="F114" i="1"/>
  <c r="J114" i="1" s="1"/>
  <c r="H114" i="1"/>
  <c r="H115" i="1"/>
  <c r="J47" i="1"/>
  <c r="G46" i="1"/>
  <c r="J46" i="1" s="1"/>
  <c r="H45" i="1"/>
  <c r="G45" i="1"/>
  <c r="J45" i="1" s="1"/>
  <c r="F44" i="1"/>
  <c r="J44" i="1" s="1"/>
  <c r="G42" i="1"/>
  <c r="J42" i="1" s="1"/>
  <c r="H42" i="1"/>
  <c r="H41" i="1"/>
  <c r="G41" i="1"/>
  <c r="J41" i="1" s="1"/>
  <c r="F127" i="1"/>
  <c r="I127" i="1"/>
  <c r="I108" i="1"/>
  <c r="J108" i="1" s="1"/>
  <c r="H108" i="1"/>
  <c r="I93" i="1"/>
  <c r="J93" i="1" s="1"/>
  <c r="H93" i="1"/>
  <c r="G93" i="1"/>
  <c r="F93" i="1"/>
  <c r="I63" i="1"/>
  <c r="G63" i="1"/>
  <c r="I56" i="1"/>
  <c r="H56" i="1"/>
  <c r="G56" i="1"/>
  <c r="F56" i="1"/>
  <c r="F48" i="1"/>
  <c r="G48" i="1"/>
  <c r="H48" i="1"/>
  <c r="I48" i="1"/>
  <c r="J48" i="1" s="1"/>
  <c r="H38" i="1"/>
  <c r="I38" i="1"/>
  <c r="F88" i="1"/>
  <c r="G88" i="1"/>
  <c r="H88" i="1"/>
  <c r="I88" i="1"/>
  <c r="J88" i="1" s="1"/>
  <c r="F37" i="1"/>
  <c r="G37" i="1"/>
  <c r="H37" i="1"/>
  <c r="I37" i="1"/>
  <c r="F55" i="1"/>
  <c r="G55" i="1"/>
  <c r="H55" i="1"/>
  <c r="I55" i="1"/>
  <c r="B49" i="1"/>
  <c r="G49" i="1" s="1"/>
  <c r="I49" i="1"/>
  <c r="J49" i="1" s="1"/>
  <c r="F40" i="1"/>
  <c r="G40" i="1"/>
  <c r="H40" i="1"/>
  <c r="I40" i="1"/>
  <c r="B29" i="1"/>
  <c r="G29" i="1" s="1"/>
  <c r="I29" i="1"/>
  <c r="B131" i="1"/>
  <c r="H131" i="1" s="1"/>
  <c r="I131" i="1"/>
  <c r="F95" i="1"/>
  <c r="G83" i="1"/>
  <c r="I83" i="1"/>
  <c r="J83" i="1" s="1"/>
  <c r="F84" i="1"/>
  <c r="G84" i="1"/>
  <c r="H84" i="1"/>
  <c r="I84" i="1"/>
  <c r="F90" i="1"/>
  <c r="G90" i="1"/>
  <c r="H90" i="1"/>
  <c r="I90" i="1"/>
  <c r="F91" i="1"/>
  <c r="G91" i="1"/>
  <c r="H91" i="1"/>
  <c r="I91" i="1"/>
  <c r="H94" i="1"/>
  <c r="I94" i="1"/>
  <c r="J94" i="1" s="1"/>
  <c r="G95" i="1"/>
  <c r="H95" i="1"/>
  <c r="I95" i="1"/>
  <c r="J95" i="1" s="1"/>
  <c r="B31" i="1"/>
  <c r="H31" i="1" s="1"/>
  <c r="B32" i="1"/>
  <c r="H32" i="1" s="1"/>
  <c r="B34" i="1"/>
  <c r="G34" i="1" s="1"/>
  <c r="B35" i="1"/>
  <c r="G35" i="1" s="1"/>
  <c r="B50" i="1"/>
  <c r="H50" i="1" s="1"/>
  <c r="F51" i="1"/>
  <c r="H61" i="1"/>
  <c r="H62" i="1"/>
  <c r="G66" i="1"/>
  <c r="F67" i="1"/>
  <c r="H70" i="1"/>
  <c r="H72" i="1"/>
  <c r="G73" i="1"/>
  <c r="H75" i="1"/>
  <c r="F82" i="1"/>
  <c r="B96" i="1"/>
  <c r="F96" i="1" s="1"/>
  <c r="B97" i="1"/>
  <c r="G97" i="1" s="1"/>
  <c r="H98" i="1"/>
  <c r="B99" i="1"/>
  <c r="F99" i="1" s="1"/>
  <c r="H100" i="1"/>
  <c r="H101" i="1"/>
  <c r="B102" i="1"/>
  <c r="F102" i="1" s="1"/>
  <c r="B103" i="1"/>
  <c r="F103" i="1" s="1"/>
  <c r="H104" i="1"/>
  <c r="F105" i="1"/>
  <c r="H106" i="1"/>
  <c r="B107" i="1"/>
  <c r="F107" i="1" s="1"/>
  <c r="F109" i="1"/>
  <c r="H110" i="1"/>
  <c r="B111" i="1"/>
  <c r="G111" i="1" s="1"/>
  <c r="B112" i="1"/>
  <c r="H112" i="1" s="1"/>
  <c r="B113" i="1"/>
  <c r="G113" i="1" s="1"/>
  <c r="B117" i="1"/>
  <c r="G117" i="1" s="1"/>
  <c r="B118" i="1"/>
  <c r="G118" i="1" s="1"/>
  <c r="B119" i="1"/>
  <c r="H119" i="1" s="1"/>
  <c r="B120" i="1"/>
  <c r="F120" i="1" s="1"/>
  <c r="H121" i="1"/>
  <c r="B122" i="1"/>
  <c r="G122" i="1" s="1"/>
  <c r="B123" i="1"/>
  <c r="F123" i="1" s="1"/>
  <c r="B124" i="1"/>
  <c r="F124" i="1" s="1"/>
  <c r="B125" i="1"/>
  <c r="F125" i="1" s="1"/>
  <c r="B126" i="1"/>
  <c r="G126" i="1" s="1"/>
  <c r="B128" i="1"/>
  <c r="G128" i="1" s="1"/>
  <c r="G129" i="1"/>
  <c r="F130" i="1"/>
  <c r="B133" i="1"/>
  <c r="F133" i="1" s="1"/>
  <c r="B134" i="1"/>
  <c r="F134" i="1" s="1"/>
  <c r="B135" i="1"/>
  <c r="H135" i="1" s="1"/>
  <c r="F136" i="1"/>
  <c r="H140" i="1"/>
  <c r="G141" i="1"/>
  <c r="B143" i="1"/>
  <c r="H143" i="1" s="1"/>
  <c r="B144" i="1"/>
  <c r="H144" i="1" s="1"/>
  <c r="B145" i="1"/>
  <c r="H145" i="1" s="1"/>
  <c r="B146" i="1"/>
  <c r="H146" i="1" s="1"/>
  <c r="G148" i="1"/>
  <c r="F149" i="1"/>
  <c r="H150" i="1"/>
  <c r="B151" i="1"/>
  <c r="F151" i="1" s="1"/>
  <c r="B152" i="1"/>
  <c r="G152" i="1" s="1"/>
  <c r="B153" i="1"/>
  <c r="G153" i="1" s="1"/>
  <c r="H154" i="1"/>
  <c r="B155" i="1"/>
  <c r="H155" i="1" s="1"/>
  <c r="B156" i="1"/>
  <c r="F156" i="1" s="1"/>
  <c r="B157" i="1"/>
  <c r="F157" i="1" s="1"/>
  <c r="B158" i="1"/>
  <c r="F158" i="1" s="1"/>
  <c r="I125" i="1"/>
  <c r="J125" i="1" s="1"/>
  <c r="H59" i="1"/>
  <c r="I136" i="1"/>
  <c r="F79" i="1"/>
  <c r="G79" i="1"/>
  <c r="H79" i="1"/>
  <c r="I79" i="1"/>
  <c r="I100" i="1"/>
  <c r="I135" i="1"/>
  <c r="F64" i="1"/>
  <c r="G64" i="1"/>
  <c r="H64" i="1"/>
  <c r="I64" i="1"/>
  <c r="I59" i="1"/>
  <c r="F59" i="1"/>
  <c r="G59" i="1"/>
  <c r="H67" i="1"/>
  <c r="I67" i="1"/>
  <c r="J67" i="1" s="1"/>
  <c r="I134" i="1"/>
  <c r="I148" i="1"/>
  <c r="J148" i="1" s="1"/>
  <c r="I66" i="1"/>
  <c r="F71" i="1"/>
  <c r="G71" i="1"/>
  <c r="H71" i="1"/>
  <c r="I71" i="1"/>
  <c r="F81" i="1"/>
  <c r="H81" i="1"/>
  <c r="I81" i="1"/>
  <c r="G81" i="1"/>
  <c r="C159" i="1"/>
  <c r="H36" i="1"/>
  <c r="B28" i="1"/>
  <c r="H28" i="1" s="1"/>
  <c r="G30" i="1"/>
  <c r="H33" i="1"/>
  <c r="H39" i="1"/>
  <c r="F52" i="1"/>
  <c r="H53" i="1"/>
  <c r="G58" i="1"/>
  <c r="G65" i="1"/>
  <c r="H78" i="1"/>
  <c r="G80" i="1"/>
  <c r="I30" i="1"/>
  <c r="I28" i="1"/>
  <c r="J28" i="1" s="1"/>
  <c r="I31" i="1"/>
  <c r="I32" i="1"/>
  <c r="I33" i="1"/>
  <c r="F33" i="1"/>
  <c r="G33" i="1"/>
  <c r="I34" i="1"/>
  <c r="I35" i="1"/>
  <c r="I36" i="1"/>
  <c r="I39" i="1"/>
  <c r="I50" i="1"/>
  <c r="J50" i="1" s="1"/>
  <c r="I51" i="1"/>
  <c r="I52" i="1"/>
  <c r="I53" i="1"/>
  <c r="F53" i="1"/>
  <c r="G53" i="1"/>
  <c r="I58" i="1"/>
  <c r="F58" i="1"/>
  <c r="I61" i="1"/>
  <c r="J61" i="1" s="1"/>
  <c r="I62" i="1"/>
  <c r="I65" i="1"/>
  <c r="I70" i="1"/>
  <c r="J70" i="1" s="1"/>
  <c r="I72" i="1"/>
  <c r="J72" i="1" s="1"/>
  <c r="I73" i="1"/>
  <c r="I75" i="1"/>
  <c r="I78" i="1"/>
  <c r="F78" i="1"/>
  <c r="G78" i="1"/>
  <c r="I80" i="1"/>
  <c r="J80" i="1" s="1"/>
  <c r="F80" i="1"/>
  <c r="I82" i="1"/>
  <c r="J82" i="1" s="1"/>
  <c r="I96" i="1"/>
  <c r="J96" i="1" s="1"/>
  <c r="I97" i="1"/>
  <c r="J97" i="1" s="1"/>
  <c r="I98" i="1"/>
  <c r="I99" i="1"/>
  <c r="J99" i="1" s="1"/>
  <c r="I101" i="1"/>
  <c r="J101" i="1" s="1"/>
  <c r="I102" i="1"/>
  <c r="J102" i="1" s="1"/>
  <c r="I103" i="1"/>
  <c r="J103" i="1" s="1"/>
  <c r="I104" i="1"/>
  <c r="I105" i="1"/>
  <c r="I106" i="1"/>
  <c r="F106" i="1"/>
  <c r="I107" i="1"/>
  <c r="I109" i="1"/>
  <c r="J109" i="1" s="1"/>
  <c r="I110" i="1"/>
  <c r="I111" i="1"/>
  <c r="J111" i="1" s="1"/>
  <c r="I112" i="1"/>
  <c r="J112" i="1" s="1"/>
  <c r="I113" i="1"/>
  <c r="I117" i="1"/>
  <c r="I118" i="1"/>
  <c r="J118" i="1" s="1"/>
  <c r="I119" i="1"/>
  <c r="J119" i="1" s="1"/>
  <c r="I120" i="1"/>
  <c r="I121" i="1"/>
  <c r="I122" i="1"/>
  <c r="J122" i="1" s="1"/>
  <c r="I123" i="1"/>
  <c r="J123" i="1" s="1"/>
  <c r="I124" i="1"/>
  <c r="I126" i="1"/>
  <c r="I128" i="1"/>
  <c r="I129" i="1"/>
  <c r="J129" i="1" s="1"/>
  <c r="I130" i="1"/>
  <c r="J130" i="1" s="1"/>
  <c r="I133" i="1"/>
  <c r="J133" i="1" s="1"/>
  <c r="I140" i="1"/>
  <c r="I141" i="1"/>
  <c r="I143" i="1"/>
  <c r="I144" i="1"/>
  <c r="J144" i="1" s="1"/>
  <c r="I145" i="1"/>
  <c r="J145" i="1" s="1"/>
  <c r="I146" i="1"/>
  <c r="I149" i="1"/>
  <c r="J149" i="1" s="1"/>
  <c r="I150" i="1"/>
  <c r="J150" i="1" s="1"/>
  <c r="I151" i="1"/>
  <c r="J151" i="1" s="1"/>
  <c r="I152" i="1"/>
  <c r="J152" i="1" s="1"/>
  <c r="I153" i="1"/>
  <c r="I154" i="1"/>
  <c r="J154" i="1" s="1"/>
  <c r="I155" i="1"/>
  <c r="I156" i="1"/>
  <c r="I157" i="1"/>
  <c r="J157" i="1" s="1"/>
  <c r="I158" i="1"/>
  <c r="J158" i="1" s="1"/>
  <c r="H80" i="1"/>
  <c r="H65" i="1"/>
  <c r="F65" i="1"/>
  <c r="F39" i="1"/>
  <c r="G39" i="1"/>
  <c r="H52" i="1"/>
  <c r="G51" i="1"/>
  <c r="H30" i="1"/>
  <c r="F30" i="1"/>
  <c r="H58" i="1"/>
  <c r="G52" i="1"/>
  <c r="F36" i="1"/>
  <c r="G36" i="1"/>
  <c r="H15" i="1" l="1"/>
  <c r="H157" i="1"/>
  <c r="G150" i="1"/>
  <c r="H129" i="1"/>
  <c r="H102" i="1"/>
  <c r="F122" i="1"/>
  <c r="H111" i="1"/>
  <c r="J71" i="1"/>
  <c r="G134" i="1"/>
  <c r="J134" i="1" s="1"/>
  <c r="J91" i="1"/>
  <c r="J90" i="1"/>
  <c r="J78" i="1"/>
  <c r="J81" i="1"/>
  <c r="H82" i="1"/>
  <c r="J98" i="1"/>
  <c r="J84" i="1"/>
  <c r="J79" i="1"/>
  <c r="J65" i="1"/>
  <c r="J64" i="1"/>
  <c r="J59" i="1"/>
  <c r="J58" i="1"/>
  <c r="J56" i="1"/>
  <c r="J55" i="1"/>
  <c r="J53" i="1"/>
  <c r="J52" i="1"/>
  <c r="J51" i="1"/>
  <c r="J34" i="1"/>
  <c r="F100" i="1"/>
  <c r="J35" i="1"/>
  <c r="G99" i="1"/>
  <c r="F70" i="1"/>
  <c r="G61" i="1"/>
  <c r="G112" i="1"/>
  <c r="H34" i="1"/>
  <c r="G130" i="1"/>
  <c r="F61" i="1"/>
  <c r="H103" i="1"/>
  <c r="H149" i="1"/>
  <c r="J33" i="1"/>
  <c r="J30" i="1"/>
  <c r="J37" i="1"/>
  <c r="J39" i="1"/>
  <c r="J40" i="1"/>
  <c r="F121" i="1"/>
  <c r="F101" i="1"/>
  <c r="F144" i="1"/>
  <c r="J36" i="1"/>
  <c r="F50" i="1"/>
  <c r="G110" i="1"/>
  <c r="G105" i="1"/>
  <c r="J105" i="1" s="1"/>
  <c r="G125" i="1"/>
  <c r="H128" i="1"/>
  <c r="H96" i="1"/>
  <c r="H130" i="1"/>
  <c r="H133" i="1"/>
  <c r="F152" i="1"/>
  <c r="G146" i="1"/>
  <c r="H141" i="1"/>
  <c r="G50" i="1"/>
  <c r="F113" i="1"/>
  <c r="H124" i="1"/>
  <c r="F143" i="1"/>
  <c r="G72" i="1"/>
  <c r="H151" i="1"/>
  <c r="F72" i="1"/>
  <c r="F28" i="1"/>
  <c r="H122" i="1"/>
  <c r="H118" i="1"/>
  <c r="F150" i="1"/>
  <c r="G145" i="1"/>
  <c r="F153" i="1"/>
  <c r="F145" i="1"/>
  <c r="F111" i="1"/>
  <c r="G157" i="1"/>
  <c r="F129" i="1"/>
  <c r="G106" i="1"/>
  <c r="J106" i="1" s="1"/>
  <c r="G75" i="1"/>
  <c r="H153" i="1"/>
  <c r="H134" i="1"/>
  <c r="G136" i="1"/>
  <c r="J136" i="1" s="1"/>
  <c r="F29" i="1"/>
  <c r="F34" i="1"/>
  <c r="F118" i="1"/>
  <c r="F98" i="1"/>
  <c r="G102" i="1"/>
  <c r="G98" i="1"/>
  <c r="F75" i="1"/>
  <c r="G67" i="1"/>
  <c r="H35" i="1"/>
  <c r="G158" i="1"/>
  <c r="F119" i="1"/>
  <c r="F112" i="1"/>
  <c r="G82" i="1"/>
  <c r="G119" i="1"/>
  <c r="F141" i="1"/>
  <c r="J141" i="1" s="1"/>
  <c r="G70" i="1"/>
  <c r="H158" i="1"/>
  <c r="H123" i="1"/>
  <c r="F135" i="1"/>
  <c r="F94" i="1"/>
  <c r="F131" i="1"/>
  <c r="H29" i="1"/>
  <c r="F38" i="1"/>
  <c r="H99" i="1"/>
  <c r="G123" i="1"/>
  <c r="G103" i="1"/>
  <c r="F146" i="1"/>
  <c r="G107" i="1"/>
  <c r="J107" i="1" s="1"/>
  <c r="G154" i="1"/>
  <c r="F35" i="1"/>
  <c r="H107" i="1"/>
  <c r="F154" i="1"/>
  <c r="G135" i="1"/>
  <c r="G94" i="1"/>
  <c r="G96" i="1"/>
  <c r="G104" i="1"/>
  <c r="G143" i="1"/>
  <c r="F62" i="1"/>
  <c r="H126" i="1"/>
  <c r="H109" i="1"/>
  <c r="G62" i="1"/>
  <c r="G28" i="1"/>
  <c r="F148" i="1"/>
  <c r="G100" i="1"/>
  <c r="H136" i="1"/>
  <c r="G131" i="1"/>
  <c r="H63" i="1"/>
  <c r="G108" i="1"/>
  <c r="G127" i="1"/>
  <c r="J127" i="1" s="1"/>
  <c r="G31" i="1"/>
  <c r="G151" i="1"/>
  <c r="H113" i="1"/>
  <c r="G155" i="1"/>
  <c r="F126" i="1"/>
  <c r="J126" i="1" s="1"/>
  <c r="G120" i="1"/>
  <c r="J120" i="1" s="1"/>
  <c r="G109" i="1"/>
  <c r="F155" i="1"/>
  <c r="J155" i="1" s="1"/>
  <c r="H120" i="1"/>
  <c r="H148" i="1"/>
  <c r="F63" i="1"/>
  <c r="J63" i="1" s="1"/>
  <c r="F104" i="1"/>
  <c r="G124" i="1"/>
  <c r="J124" i="1" s="1"/>
  <c r="F31" i="1"/>
  <c r="F32" i="1"/>
  <c r="H97" i="1"/>
  <c r="H117" i="1"/>
  <c r="F117" i="1"/>
  <c r="J117" i="1" s="1"/>
  <c r="I159" i="1"/>
  <c r="F128" i="1"/>
  <c r="J128" i="1" s="1"/>
  <c r="G149" i="1"/>
  <c r="G144" i="1"/>
  <c r="G121" i="1"/>
  <c r="F140" i="1"/>
  <c r="G32" i="1"/>
  <c r="H156" i="1"/>
  <c r="H152" i="1"/>
  <c r="G133" i="1"/>
  <c r="F73" i="1"/>
  <c r="J73" i="1" s="1"/>
  <c r="F66" i="1"/>
  <c r="J66" i="1" s="1"/>
  <c r="H125" i="1"/>
  <c r="F83" i="1"/>
  <c r="F49" i="1"/>
  <c r="G38" i="1"/>
  <c r="F108" i="1"/>
  <c r="H127" i="1"/>
  <c r="B13" i="1"/>
  <c r="H105" i="1"/>
  <c r="H73" i="1"/>
  <c r="F110" i="1"/>
  <c r="G156" i="1"/>
  <c r="J156" i="1" s="1"/>
  <c r="F97" i="1"/>
  <c r="H66" i="1"/>
  <c r="H83" i="1"/>
  <c r="H49" i="1"/>
  <c r="G101" i="1"/>
  <c r="G140" i="1"/>
  <c r="J29" i="1" l="1"/>
  <c r="I15" i="1"/>
  <c r="J17" i="1"/>
  <c r="J110" i="1"/>
  <c r="J140" i="1"/>
  <c r="J153" i="1"/>
  <c r="J25" i="1"/>
  <c r="J146" i="1"/>
  <c r="J24" i="1"/>
  <c r="J121" i="1"/>
  <c r="J143" i="1"/>
  <c r="J20" i="1"/>
  <c r="J113" i="1"/>
  <c r="J131" i="1"/>
  <c r="J135" i="1"/>
  <c r="J75" i="1"/>
  <c r="J104" i="1"/>
  <c r="J18" i="1"/>
  <c r="J19" i="1"/>
  <c r="J100" i="1"/>
  <c r="J62" i="1"/>
  <c r="J21" i="1"/>
  <c r="J16" i="1"/>
  <c r="J15" i="1"/>
  <c r="B16" i="1"/>
  <c r="B17" i="1" s="1"/>
  <c r="B18" i="1" s="1"/>
  <c r="J31" i="1"/>
  <c r="J32" i="1"/>
  <c r="J38" i="1"/>
  <c r="G159" i="1"/>
  <c r="B15" i="1"/>
  <c r="H159" i="1"/>
  <c r="F159" i="1"/>
  <c r="B14" i="1"/>
  <c r="J23" i="1" l="1"/>
  <c r="J22" i="1"/>
</calcChain>
</file>

<file path=xl/sharedStrings.xml><?xml version="1.0" encoding="utf-8"?>
<sst xmlns="http://schemas.openxmlformats.org/spreadsheetml/2006/main" count="171" uniqueCount="161">
  <si>
    <t>ΦΩΤΟΤΥΠΙΕΣ / ΧΑΡΤΙΚΑ</t>
  </si>
  <si>
    <t>ΤΗΛΕΦΩΝΑ / ΚΙΝΗΤΑ</t>
  </si>
  <si>
    <t>ΣΚΗΝΟΘΕΤΗΣ</t>
  </si>
  <si>
    <t>ΝΟΜΙΚΟΣ ΣΥΜΒΟΥΛΟΣ</t>
  </si>
  <si>
    <t>ΛΟΓΙΣΤΗΣ</t>
  </si>
  <si>
    <t>ΔΙΑΜΟΡΦΩΣΕΙΣ - ΕΠΙΣΚΕΥΕΣ ΧΩΡΩΝ</t>
  </si>
  <si>
    <t>ΥΛΙΚΑ</t>
  </si>
  <si>
    <t>ΚΑΘΑΡΙΣΤΗΡΙΟ / ΕΠΙΣΚΕΥΕΣ</t>
  </si>
  <si>
    <t>ΥΛΙΚΑ ΜΑΚΙΓΙΑΖ</t>
  </si>
  <si>
    <t>ΠΑΡΑΒΟΛΑ / ΑΔΕΙΕΣ ΓΥΡΙΣΜΑΤΟΣ</t>
  </si>
  <si>
    <t>ΣΚΛΗΡΟΙ ΔΙΣΚΟΙ 2ΤΒ</t>
  </si>
  <si>
    <t>ΦΩΤΑ (ΕΝΟΙΚΙΑ)</t>
  </si>
  <si>
    <t>ΓΕΝΝΗΤΡΙΑ</t>
  </si>
  <si>
    <t>ΦΕΛΙΖΟΛ</t>
  </si>
  <si>
    <t xml:space="preserve">ΜΟΝΤΑΖ </t>
  </si>
  <si>
    <t>VOICE OVER</t>
  </si>
  <si>
    <t>SOUND DESIGN</t>
  </si>
  <si>
    <t>ΜΟΥΣΙΚΗ</t>
  </si>
  <si>
    <t>3. ΣΥΝΕΡΓΕΙΟ</t>
  </si>
  <si>
    <t>1. ΠΡΟΕΡΓΑΣΙΑ / ΓΡΑΦΕΙΟ ΠΑΡΑΓΩΓΗΣ</t>
  </si>
  <si>
    <t>7. ΣΚΛΗΡΟΙ ΔΙΣΚΟΙ / ΥΛΙΚΑ</t>
  </si>
  <si>
    <t>8. ΕΞΟΠΛΙΣΜΟΣ / ΜΗΧΑΝΗΜΑΤΑ</t>
  </si>
  <si>
    <t>10. ΔΙΑΜΟΝΗ / ΔΙΑΤΡΟΦΗ / ΕΚΤΟΣ ΕΔΡΑΣ</t>
  </si>
  <si>
    <t>Ημέρες</t>
  </si>
  <si>
    <t>ΙΚΑ</t>
  </si>
  <si>
    <t>ΦΠΑ</t>
  </si>
  <si>
    <t>Παρακράτηση</t>
  </si>
  <si>
    <t>Ατομα</t>
  </si>
  <si>
    <t>Κατηγορία</t>
  </si>
  <si>
    <t>Καθαρό</t>
  </si>
  <si>
    <t>Μεικτό</t>
  </si>
  <si>
    <t>Άθροισμα</t>
  </si>
  <si>
    <t>Ημερήσιο</t>
  </si>
  <si>
    <t>Περιγραφή Κόστους</t>
  </si>
  <si>
    <t>Κωδικός</t>
  </si>
  <si>
    <t>Τίτλος Ταινίας</t>
  </si>
  <si>
    <t>Πελάτης</t>
  </si>
  <si>
    <t>Σενάριο</t>
  </si>
  <si>
    <t>Σκηνοθεσία</t>
  </si>
  <si>
    <t>Ημερομηνία</t>
  </si>
  <si>
    <t>Κατηγορίες Παραστατικών</t>
  </si>
  <si>
    <t>Τιμολόγιο</t>
  </si>
  <si>
    <t>Τιμολόγιο με παρακράτηση</t>
  </si>
  <si>
    <t>Χωρίς Παραστατικό</t>
  </si>
  <si>
    <t>Ασφαλιστικές Εισφορές</t>
  </si>
  <si>
    <t>Γενικό Σύνολο</t>
  </si>
  <si>
    <t>Ακαθάριστο</t>
  </si>
  <si>
    <t>Φ.Π.Α.</t>
  </si>
  <si>
    <t>Γενικό Σύνολο + Φ.Π.Α.</t>
  </si>
  <si>
    <t>Ι.Κ.Α.</t>
  </si>
  <si>
    <t>Ποσοστά Ταμείων</t>
  </si>
  <si>
    <t>ΗΧΟΛΗΠΤΗΣ</t>
  </si>
  <si>
    <t>GRIP</t>
  </si>
  <si>
    <t>ΑΣΦΑΛΕΙΑ ΕΞΟΠΛΙΣΜΟΥ</t>
  </si>
  <si>
    <t>DRONE</t>
  </si>
  <si>
    <t>ΔΙΕΥΘΥΝΤΗΣ ΦΩΤΟΓΡΑΦΙΑΣ</t>
  </si>
  <si>
    <t>Γ' ΗΛΕΚΤΡΟΛΟΓΟΣ</t>
  </si>
  <si>
    <t>Δ' ΗΛΕΚΤΡΟΛΟΓΟΣ</t>
  </si>
  <si>
    <t>ΒΟΗΘΟΣ Δ. ΠΑΡΑΓΩΓΗΣ</t>
  </si>
  <si>
    <t>DRONE OPERATOR</t>
  </si>
  <si>
    <t>LOCATION MANAGER</t>
  </si>
  <si>
    <t>LOCATION ASSISTANT</t>
  </si>
  <si>
    <t>PARKING KEEPERS</t>
  </si>
  <si>
    <t>STORYBOARD ARTIST</t>
  </si>
  <si>
    <t>ΣΚΗΝΟΓΡΑΦΟΣ</t>
  </si>
  <si>
    <t>ΜΕΤΕΩΡΟΛΟΓΟΣ</t>
  </si>
  <si>
    <t>ΕΝΟΙΚΙΑΣΗ ΒΑΝ (ΚΑΜΕΡΑΣ)</t>
  </si>
  <si>
    <t>ΕΝΟΙΚΙΑΣΗ ΒΑΝ (ΠΑΡΑΓΩΓΗΣ)</t>
  </si>
  <si>
    <t xml:space="preserve">ΔΙΑΜΟΝΗ </t>
  </si>
  <si>
    <t>EXTRAS CASTING</t>
  </si>
  <si>
    <t>DIT</t>
  </si>
  <si>
    <t>Α΄ ΗΛΕΚΤΡΟΛΟΓΟΣ</t>
  </si>
  <si>
    <t>Β' ΗΛΕΚΤΡΟΛΟΓΟΣ</t>
  </si>
  <si>
    <t>STEADYCAM OPERATOR</t>
  </si>
  <si>
    <t>Α' ΒΟΗΘΟΣ ΣΚΗΝΟΘΕΤΗ</t>
  </si>
  <si>
    <t>BOOMAN</t>
  </si>
  <si>
    <t>ΕΝΔΥΜΑΤΟΛΟΓΟΣ</t>
  </si>
  <si>
    <t>ΕΡΓΑΤΕΣ</t>
  </si>
  <si>
    <t>ΜΕΤΑΠΟΙΗΣΕΙΣ ΡΟΥΧΩΝ</t>
  </si>
  <si>
    <t>ΦΡΟΝΤΙΣΤΗΡΙΑ / PROPS</t>
  </si>
  <si>
    <t>ΑΝΑΛΩΣΙΜΑ (Gaffer, Χαρτοταινίες, Zελατίνες κλπ)</t>
  </si>
  <si>
    <t>ΕΝΟΙΚΙΑΣΗ ΣΕΤ ΠΑΡΑΓΩΓΗΣ (Τέντες, Τραπέζια, Καρέκλες κλπ)</t>
  </si>
  <si>
    <t>ΠΑΡΚΙΝΚ</t>
  </si>
  <si>
    <t>ΚΑΥΣΙΜΑ ΑΥΤΟΚΙΝΗΤΩΝ (ΣΥΝΟΛΟ)</t>
  </si>
  <si>
    <t>LUNCH BREAK / CRAFT SERVICES</t>
  </si>
  <si>
    <t>YΠΟΣΥΝΟΛΑ</t>
  </si>
  <si>
    <t>ΚΑΤΗΓΟΡΙΑ</t>
  </si>
  <si>
    <t>ΚΑΘΑΡΟ ΚΟΣΤΟΣ</t>
  </si>
  <si>
    <t>ΣΥΝΟΛΟ</t>
  </si>
  <si>
    <t xml:space="preserve">1. ΠΡΟΕΡΓΑΣΙΑ </t>
  </si>
  <si>
    <t>2. CAST / EXTRAS</t>
  </si>
  <si>
    <t>Α΄ ΒΟΗΘΟΣ ΚΑΜΕΡΑΣ / F.P.</t>
  </si>
  <si>
    <t>4. ΑΣΦΑΛΕΙΕΣ / ΔΙΑΦΟΡΑ</t>
  </si>
  <si>
    <t>4. ΑΣΦΑΛΕΙΕΣ</t>
  </si>
  <si>
    <t>5. ART DEPARTMENTS</t>
  </si>
  <si>
    <t>6. ΧΩΡΟΙ</t>
  </si>
  <si>
    <t>ΣΚΛΗΡΟΙ ΔΙΣΚΟΙ 4ΤΒ</t>
  </si>
  <si>
    <t>7. ΣΚΛΗΡΟΙ ΔΙΣΚΟΙ</t>
  </si>
  <si>
    <t>8. ΕΞΟΠΛΙΣΜΟΣ</t>
  </si>
  <si>
    <t>ΔΙΟΔΙΑ (ΣΥΝΟΛΟ)</t>
  </si>
  <si>
    <t>ΚΑΥΣΙΜΑ ΓΕΝΝΗΤΡΙΑΣ</t>
  </si>
  <si>
    <t>9. ΣΤΟΛΟΣ / ΚΙΝΗΣΗ</t>
  </si>
  <si>
    <t>10. ΔΙΑΜΟΝΗ / ΔΙΑΤΡΟΦΗ</t>
  </si>
  <si>
    <t>11. POST PRODUCTION</t>
  </si>
  <si>
    <t>CONTINGENCY</t>
  </si>
  <si>
    <t>ΑΜΟΙΒΗ ΓΡΑΦΕΙΟΥ ΠΑΡΑΓΩΓΗΣ</t>
  </si>
  <si>
    <t>ΔΙΑΤΡΟΦΗ (ΣΤΗΣΙΜΑΤΑ)</t>
  </si>
  <si>
    <t>Contingency</t>
  </si>
  <si>
    <t>Συντάκτης Προϋπολογισμού</t>
  </si>
  <si>
    <t>ΗΘΟΠΟΙΟΣ 1 (ΟΝΟΜΑ ΧΑΡΑΚΤΗΡΑ)</t>
  </si>
  <si>
    <t>ΗΘΟΠΟΙΟΣ 2 (ΟΝΟΜΑ ΧΑΡΑΚΤΗΡΑ)</t>
  </si>
  <si>
    <t>ΗΘΟΠΟΙΟΣ 3 (ΟΝΟΜΑ ΧΑΡΑΚΤΗΡΑ)</t>
  </si>
  <si>
    <t>ΗΘΟΠΟΙΟΣ 4 (ΟΝΟΜΑ ΧΑΡΑΚΤΗΡΑ)</t>
  </si>
  <si>
    <t>ΗΘΟΠΟΙΟΣ 5 (ΟΝΟΜΑ ΧΑΡΑΚΤΗΡΑ)</t>
  </si>
  <si>
    <t>ΗΘΟΠΟΙΟΣ 6 (ΟΝΟΜΑ ΧΑΡΑΚΤΗΡΑ)</t>
  </si>
  <si>
    <t>ΗΘΟΠΟΙΟΣ 7 (ΟΝΟΜΑ ΧΑΡΑΚΤΗΡΑ)</t>
  </si>
  <si>
    <t>ΗΘΟΠΟΙΟΣ 8 (ΟΝΟΜΑ ΧΑΡΑΚΤΗΡΑ)</t>
  </si>
  <si>
    <t>EXTRAS GROUP 1 (ΠΕΡΙΓΡΑΦΗ)</t>
  </si>
  <si>
    <t>EXTRAS GROUP 2 (ΠΕΡΙΓΡΑΦΗ)</t>
  </si>
  <si>
    <t>EXTRAS GROUP 3 (ΠΕΡΙΓΡΑΦΗ)</t>
  </si>
  <si>
    <t>EXTRAS GROUP 4 (ΠΕΡΙΓΡΑΦΗ)</t>
  </si>
  <si>
    <t>LINE PRODUCER</t>
  </si>
  <si>
    <t>ΔΙΕΥΘΥΝΤΗΣ ΠΑΡΑΓΩΓΗΣ</t>
  </si>
  <si>
    <t>Β' ΒΟΗΘΟΣ ΣΚΗΝΟΘΕΤΗ</t>
  </si>
  <si>
    <t>Γ' ΒΟΗΘΟΣ ΣΚΗΝΟΘΕΤΗ</t>
  </si>
  <si>
    <t>B΄ ΒΟΗΘΟΣ ΚΑΜΕΡΑΣ / CLAPPER</t>
  </si>
  <si>
    <t>VIDEO ASSIST</t>
  </si>
  <si>
    <t>ΦΡΟΝΤΙΣΤΗΣ Α'</t>
  </si>
  <si>
    <t>ΦΡΟΝΤΙΣΤΗΣ Β'</t>
  </si>
  <si>
    <t>ΦΡΟΝΤΙΣΤΗΣ Γ'</t>
  </si>
  <si>
    <t>ΒΟΗΘΟΣ ΣΚΗΝΟΓΡΑΦΟΥ</t>
  </si>
  <si>
    <t>ΒΟΗΘΟΣ ΕΝΔΥΜΑΤΟΛΟΓΟΥ Α'</t>
  </si>
  <si>
    <t>ΒΟΗΘΟΣ ΕΝΔΥΜΑΤΟΛΟΓΟΥ Β'</t>
  </si>
  <si>
    <t xml:space="preserve">ΚΕΥ MAKE - UP ARTIST </t>
  </si>
  <si>
    <t>ΜΑΚΕ - UP ARTIST A'</t>
  </si>
  <si>
    <t>ΜΑΚΕ - UP ARTIST B'</t>
  </si>
  <si>
    <t>HAIR STYLIST A'</t>
  </si>
  <si>
    <t>KEY HAIR STYLIST</t>
  </si>
  <si>
    <t>HAIR STYLIST B'</t>
  </si>
  <si>
    <t>Β/Σ ΠΑΡΑΓΩΓΗΣ Α'</t>
  </si>
  <si>
    <t>Β/Σ ΠΑΡΑΓΩΓΗΣ B'</t>
  </si>
  <si>
    <t>Β/Σ ΠΑΡΑΓΩΓΗΣ Γ'</t>
  </si>
  <si>
    <t>ΑΣΦΑΛΕΙΑ ΣΥΝΕΡΓΕΙΟΥ</t>
  </si>
  <si>
    <t>ΚΟΥΣΤΟΥΜΙΑ</t>
  </si>
  <si>
    <t>ΧΩΡΟΣ 1 (ΕΝΟΙΚΙΟ)</t>
  </si>
  <si>
    <t>ΧΩΡΟΣ 2 (ΕΝΟΙΚΙΟ)</t>
  </si>
  <si>
    <t>ΧΩΡΟΣ 3 (ΕΝΟΙΚΙΟ)</t>
  </si>
  <si>
    <t>ΚΑΘΑΡΙΣΜΟΣ ΧΩΡΩΝ</t>
  </si>
  <si>
    <t>CAMERA ΚΑΙ ΑΞΕΣΟΥΑΡ</t>
  </si>
  <si>
    <t>ΜΑΚΕΝΙΣΤΙΚΟΣ ΕΞΟΠΛΙΣΜΟΣ (GRIP)</t>
  </si>
  <si>
    <t>KEY GRIP</t>
  </si>
  <si>
    <t>ΕΝΟΙΚΙΑΣΗ ΒΑΝ (ΦΡΟΝΤΙΣΤΗΡΙΑΚΟ A')</t>
  </si>
  <si>
    <t>ΕΝΟΙΚΙΑΣΗ ΒΑΝ (ΦΡΟΝΤΙΣΤΗΡΙΑΚΟ B')</t>
  </si>
  <si>
    <t>ΕΚΤΟΣ ΕΔΡΑΣ (ΣΥΝΕΡΓΕΙΟ)</t>
  </si>
  <si>
    <t>ΕΚΤΟΣ ΕΔΡΑΣ (ΗΘΟΠΟΙΟΙ)</t>
  </si>
  <si>
    <t>ΑΕΡΟΠΟΡΙΚΑ ΕΙΣΗΤΗΡΙΑ</t>
  </si>
  <si>
    <t>ΑΚΤΟΠΛΟΪΚΑ ΕΙΣΗΤΗΡΙΑ</t>
  </si>
  <si>
    <t>COLOR GRADING</t>
  </si>
  <si>
    <t>ΦΥΛΛΟ ΠΡΟΫΠΟΛΟΓΙΣΜΟΥ</t>
  </si>
  <si>
    <t>ΕΝΟΙΚΙΟ ΓΡΑΦΕΙΟΥ</t>
  </si>
  <si>
    <t>ΕΞΟΔΑ ΠΡΟΕΤΟΙΜΑΣΙΑΣ (Διατροφή, Ρεπεράζ, Έξοδα Γραφείου κλπ.)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</si>
</sst>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b/>
      <sz val="10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b/>
      <sz val="11"/>
      <color theme="1"/>
      <name val="Arial"/>
      <family val="2"/>
      <charset val="161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charset val="161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  <charset val="161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6">
    <border>
      <left/>
      <right/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Fill="1" applyBorder="1"/>
    <xf numFmtId="164" fontId="1" fillId="0" borderId="0" xfId="0" applyNumberFormat="1" applyFont="1" applyFill="1" applyBorder="1"/>
    <xf numFmtId="4" fontId="1" fillId="0" borderId="0" xfId="0" applyNumberFormat="1" applyFont="1" applyFill="1" applyBorder="1"/>
    <xf numFmtId="2" fontId="1" fillId="0" borderId="0" xfId="0" applyNumberFormat="1" applyFont="1" applyFill="1" applyBorder="1"/>
    <xf numFmtId="4" fontId="0" fillId="0" borderId="0" xfId="0" applyNumberFormat="1" applyFo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2" fontId="1" fillId="0" borderId="0" xfId="0" applyNumberFormat="1" applyFont="1" applyFill="1" applyAlignment="1">
      <alignment vertical="center"/>
    </xf>
    <xf numFmtId="4" fontId="1" fillId="2" borderId="0" xfId="0" applyNumberFormat="1" applyFont="1" applyFill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 indent="1"/>
    </xf>
    <xf numFmtId="4" fontId="1" fillId="0" borderId="0" xfId="0" applyNumberFormat="1" applyFont="1" applyFill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1" fillId="4" borderId="0" xfId="0" applyFont="1" applyFill="1" applyBorder="1" applyAlignment="1">
      <alignment horizontal="right" vertical="center" indent="1"/>
    </xf>
    <xf numFmtId="164" fontId="2" fillId="4" borderId="0" xfId="0" applyNumberFormat="1" applyFont="1" applyFill="1" applyBorder="1" applyAlignment="1">
      <alignment horizontal="left" vertical="center"/>
    </xf>
    <xf numFmtId="2" fontId="1" fillId="4" borderId="0" xfId="0" applyNumberFormat="1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right" vertical="center" indent="1"/>
    </xf>
    <xf numFmtId="0" fontId="1" fillId="3" borderId="0" xfId="0" applyFont="1" applyFill="1" applyBorder="1" applyAlignment="1">
      <alignment vertical="center"/>
    </xf>
    <xf numFmtId="0" fontId="1" fillId="3" borderId="0" xfId="0" applyNumberFormat="1" applyFont="1" applyFill="1" applyBorder="1" applyAlignment="1">
      <alignment vertical="center"/>
    </xf>
    <xf numFmtId="4" fontId="1" fillId="3" borderId="0" xfId="0" applyNumberFormat="1" applyFont="1" applyFill="1" applyBorder="1" applyAlignment="1">
      <alignment vertical="center"/>
    </xf>
    <xf numFmtId="164" fontId="2" fillId="3" borderId="0" xfId="0" applyNumberFormat="1" applyFont="1" applyFill="1" applyBorder="1" applyAlignment="1">
      <alignment horizontal="left" vertical="center"/>
    </xf>
    <xf numFmtId="2" fontId="1" fillId="3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2" fillId="3" borderId="0" xfId="0" applyNumberFormat="1" applyFont="1" applyFill="1" applyBorder="1" applyAlignment="1">
      <alignment vertical="center"/>
    </xf>
    <xf numFmtId="0" fontId="1" fillId="3" borderId="0" xfId="0" applyNumberFormat="1" applyFont="1" applyFill="1" applyBorder="1" applyAlignment="1">
      <alignment horizontal="center" vertical="center"/>
    </xf>
    <xf numFmtId="10" fontId="1" fillId="3" borderId="0" xfId="0" applyNumberFormat="1" applyFont="1" applyFill="1" applyBorder="1" applyAlignment="1">
      <alignment horizontal="center" vertical="center"/>
    </xf>
    <xf numFmtId="10" fontId="1" fillId="3" borderId="0" xfId="0" applyNumberFormat="1" applyFont="1" applyFill="1" applyBorder="1" applyAlignment="1">
      <alignment vertical="center"/>
    </xf>
    <xf numFmtId="10" fontId="1" fillId="3" borderId="0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 vertical="center" indent="1"/>
    </xf>
    <xf numFmtId="2" fontId="4" fillId="3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2" fontId="11" fillId="0" borderId="0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2" fontId="12" fillId="0" borderId="0" xfId="0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5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4" fontId="5" fillId="5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/>
    </xf>
    <xf numFmtId="4" fontId="2" fillId="3" borderId="0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left" vertical="center"/>
    </xf>
    <xf numFmtId="0" fontId="13" fillId="5" borderId="5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2" fontId="14" fillId="0" borderId="0" xfId="0" applyNumberFormat="1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4" fontId="14" fillId="0" borderId="1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</cellXfs>
  <cellStyles count="1"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161"/>
        <scheme val="none"/>
      </font>
      <numFmt numFmtId="4" formatCode="#,##0.00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161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161"/>
        <scheme val="none"/>
      </font>
      <numFmt numFmtId="4" formatCode="#,##0.00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161"/>
        <scheme val="none"/>
      </font>
      <numFmt numFmtId="4" formatCode="#,##0.00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161"/>
        <scheme val="none"/>
      </font>
      <numFmt numFmtId="4" formatCode="#,##0.00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16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16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161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16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16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  <border diagonalUp="0" diagonalDown="0" outline="0">
        <left style="thin">
          <color theme="1" tint="0.49998474074526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indent="0" justifyLastLine="0" shrinkToFit="0" readingOrder="0"/>
      <border outline="0">
        <right style="thin">
          <color theme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Κοστολόγιο" displayName="Κοστολόγιο" ref="A27:J159" totalsRowCount="1" headerRowDxfId="22" dataDxfId="21" totalsRowDxfId="20">
  <autoFilter ref="A27:J158" xr:uid="{00000000-0009-0000-0100-000002000000}"/>
  <tableColumns count="10">
    <tableColumn id="1" xr3:uid="{00000000-0010-0000-0000-000001000000}" name="Περιγραφή Κόστους" totalsRowLabel="Άθροισμα" dataDxfId="19" totalsRowDxfId="9"/>
    <tableColumn id="7" xr3:uid="{00000000-0010-0000-0000-000007000000}" name="Κατηγορία" dataDxfId="18" totalsRowDxfId="8">
      <calculatedColumnFormula>IF(ISNUMBER(Κοστολόγιο[[#This Row],[Ημερήσιο]]),1,"")</calculatedColumnFormula>
    </tableColumn>
    <tableColumn id="5" xr3:uid="{00000000-0010-0000-0000-000005000000}" name="Ημερήσιο" totalsRowFunction="sum" dataDxfId="17" totalsRowDxfId="7"/>
    <tableColumn id="2" xr3:uid="{00000000-0010-0000-0000-000002000000}" name="Ημέρες" dataDxfId="16" totalsRowDxfId="6"/>
    <tableColumn id="3" xr3:uid="{00000000-0010-0000-0000-000003000000}" name="Ατομα" dataDxfId="15" totalsRowDxfId="5"/>
    <tableColumn id="4" xr3:uid="{00000000-0010-0000-0000-000004000000}" name="ΙΚΑ" totalsRowFunction="sum" dataDxfId="14" totalsRowDxfId="4">
      <calculatedColumnFormula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calculatedColumnFormula>
    </tableColumn>
    <tableColumn id="9" xr3:uid="{00000000-0010-0000-0000-000009000000}" name="ΦΠΑ" totalsRowFunction="sum" dataDxfId="13" totalsRowDxfId="3">
      <calculatedColumnFormula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calculatedColumnFormula>
    </tableColumn>
    <tableColumn id="8" xr3:uid="{00000000-0010-0000-0000-000008000000}" name="Παρακράτηση" totalsRowFunction="sum" dataDxfId="12" totalsRowDxfId="2">
      <calculatedColumnFormula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calculatedColumnFormula>
    </tableColumn>
    <tableColumn id="10" xr3:uid="{00000000-0010-0000-0000-00000A000000}" name="Καθαρό" totalsRowFunction="sum" dataDxfId="11" totalsRowDxfId="1">
      <calculatedColumnFormula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calculatedColumnFormula>
    </tableColumn>
    <tableColumn id="6" xr3:uid="{00000000-0010-0000-0000-000006000000}" name="Μεικτό" dataDxfId="10" totalsRowDxfId="0">
      <calculatedColumnFormula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calculatedColumnFormula>
    </tableColumn>
  </tableColumns>
  <tableStyleInfo name="TableStyleMedium25" showFirstColumn="0" showLastColumn="1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59"/>
  <sheetViews>
    <sheetView showGridLines="0" tabSelected="1" zoomScale="107" zoomScaleNormal="107" workbookViewId="0">
      <selection activeCell="M10" sqref="M10"/>
    </sheetView>
  </sheetViews>
  <sheetFormatPr defaultColWidth="9.140625" defaultRowHeight="18" customHeight="1" x14ac:dyDescent="0.25"/>
  <cols>
    <col min="1" max="1" width="62.28515625" style="1" customWidth="1"/>
    <col min="2" max="2" width="14.140625" style="1" customWidth="1"/>
    <col min="3" max="3" width="12.7109375" style="4" customWidth="1"/>
    <col min="4" max="4" width="10.42578125" style="1" customWidth="1"/>
    <col min="5" max="5" width="10" style="1" customWidth="1"/>
    <col min="6" max="6" width="11.5703125" style="3" customWidth="1"/>
    <col min="7" max="7" width="12.28515625" style="3" customWidth="1"/>
    <col min="8" max="8" width="17.140625" style="3" customWidth="1"/>
    <col min="9" max="9" width="12.42578125" style="5" customWidth="1"/>
    <col min="10" max="10" width="11" style="3" customWidth="1"/>
    <col min="11" max="11" width="17.28515625" style="2" customWidth="1"/>
    <col min="12" max="16384" width="9.140625" style="1"/>
  </cols>
  <sheetData>
    <row r="1" spans="1:10" s="7" customFormat="1" ht="18" customHeight="1" x14ac:dyDescent="0.25">
      <c r="C1" s="8"/>
      <c r="F1" s="10"/>
      <c r="G1" s="10"/>
      <c r="H1" s="10"/>
      <c r="I1" s="10"/>
      <c r="J1" s="10"/>
    </row>
    <row r="2" spans="1:10" s="7" customFormat="1" ht="18" customHeight="1" x14ac:dyDescent="0.25">
      <c r="A2" s="86" t="s">
        <v>158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s="7" customFormat="1" ht="18" customHeight="1" x14ac:dyDescent="0.25">
      <c r="F3" s="10"/>
      <c r="G3" s="10"/>
      <c r="H3" s="10"/>
      <c r="I3" s="20"/>
      <c r="J3" s="10"/>
    </row>
    <row r="4" spans="1:10" s="7" customFormat="1" ht="18" customHeight="1" x14ac:dyDescent="0.25">
      <c r="A4" s="22" t="s">
        <v>34</v>
      </c>
      <c r="B4" s="84"/>
      <c r="C4" s="84"/>
      <c r="D4" s="84"/>
      <c r="E4" s="84"/>
      <c r="F4" s="37" t="s">
        <v>40</v>
      </c>
      <c r="G4" s="33"/>
      <c r="H4" s="33"/>
      <c r="I4" s="37" t="s">
        <v>50</v>
      </c>
      <c r="J4" s="33"/>
    </row>
    <row r="5" spans="1:10" s="7" customFormat="1" ht="18" customHeight="1" x14ac:dyDescent="0.25">
      <c r="A5" s="22" t="s">
        <v>35</v>
      </c>
      <c r="B5" s="84"/>
      <c r="C5" s="84"/>
      <c r="D5" s="84"/>
      <c r="E5" s="84"/>
      <c r="F5" s="38">
        <v>1</v>
      </c>
      <c r="G5" s="33" t="s">
        <v>41</v>
      </c>
      <c r="H5" s="33"/>
      <c r="I5" s="33" t="s">
        <v>49</v>
      </c>
      <c r="J5" s="39">
        <v>0.41</v>
      </c>
    </row>
    <row r="6" spans="1:10" s="7" customFormat="1" ht="18" customHeight="1" x14ac:dyDescent="0.25">
      <c r="A6" s="22" t="s">
        <v>36</v>
      </c>
      <c r="B6" s="84"/>
      <c r="C6" s="84"/>
      <c r="D6" s="84"/>
      <c r="E6" s="84"/>
      <c r="F6" s="38">
        <v>2</v>
      </c>
      <c r="G6" s="33" t="s">
        <v>42</v>
      </c>
      <c r="H6" s="33"/>
      <c r="I6" s="33" t="s">
        <v>47</v>
      </c>
      <c r="J6" s="39">
        <v>0.24</v>
      </c>
    </row>
    <row r="7" spans="1:10" s="7" customFormat="1" ht="18" customHeight="1" x14ac:dyDescent="0.25">
      <c r="A7" s="22" t="s">
        <v>37</v>
      </c>
      <c r="B7" s="84"/>
      <c r="C7" s="84"/>
      <c r="D7" s="84"/>
      <c r="E7" s="84"/>
      <c r="F7" s="38">
        <v>3</v>
      </c>
      <c r="G7" s="33" t="s">
        <v>24</v>
      </c>
      <c r="H7" s="33"/>
      <c r="I7" s="33" t="s">
        <v>26</v>
      </c>
      <c r="J7" s="39">
        <v>0.2</v>
      </c>
    </row>
    <row r="8" spans="1:10" s="7" customFormat="1" ht="18" customHeight="1" x14ac:dyDescent="0.25">
      <c r="A8" s="22" t="s">
        <v>38</v>
      </c>
      <c r="B8" s="84"/>
      <c r="C8" s="84"/>
      <c r="D8" s="84"/>
      <c r="E8" s="84"/>
      <c r="F8" s="38">
        <v>4</v>
      </c>
      <c r="G8" s="33" t="s">
        <v>43</v>
      </c>
      <c r="H8" s="33"/>
      <c r="I8" s="33"/>
      <c r="J8" s="33"/>
    </row>
    <row r="9" spans="1:10" s="7" customFormat="1" ht="18" customHeight="1" x14ac:dyDescent="0.25">
      <c r="A9" s="22" t="s">
        <v>108</v>
      </c>
      <c r="B9" s="84"/>
      <c r="C9" s="84"/>
      <c r="D9" s="84"/>
      <c r="E9" s="84"/>
      <c r="F9" s="32"/>
      <c r="G9" s="33"/>
      <c r="H9" s="33"/>
      <c r="I9" s="87" t="s">
        <v>104</v>
      </c>
      <c r="J9" s="87"/>
    </row>
    <row r="10" spans="1:10" s="7" customFormat="1" ht="18" customHeight="1" x14ac:dyDescent="0.25">
      <c r="A10" s="22" t="s">
        <v>39</v>
      </c>
      <c r="B10" s="85"/>
      <c r="C10" s="85"/>
      <c r="D10" s="85"/>
      <c r="E10" s="85"/>
      <c r="F10" s="31"/>
      <c r="G10" s="31"/>
      <c r="H10" s="33"/>
      <c r="I10" s="41">
        <v>0.06</v>
      </c>
      <c r="J10" s="31"/>
    </row>
    <row r="11" spans="1:10" s="7" customFormat="1" ht="18" customHeight="1" x14ac:dyDescent="0.25">
      <c r="A11" s="22"/>
      <c r="B11" s="19"/>
      <c r="C11" s="19"/>
      <c r="D11" s="19"/>
      <c r="E11" s="19"/>
      <c r="F11" s="31"/>
      <c r="G11" s="31"/>
      <c r="H11" s="33"/>
      <c r="I11" s="31"/>
      <c r="J11" s="40"/>
    </row>
    <row r="12" spans="1:10" s="7" customFormat="1" ht="18" customHeight="1" x14ac:dyDescent="0.25">
      <c r="C12" s="8"/>
      <c r="F12" s="21"/>
      <c r="G12" s="10"/>
      <c r="H12" s="10"/>
      <c r="I12" s="10"/>
      <c r="J12" s="10"/>
    </row>
    <row r="13" spans="1:10" s="7" customFormat="1" ht="18" customHeight="1" x14ac:dyDescent="0.25">
      <c r="A13" s="25" t="s">
        <v>46</v>
      </c>
      <c r="B13" s="26">
        <f>SUBTOTAL(109,Κοστολόγιο[Καθαρό])</f>
        <v>0</v>
      </c>
      <c r="C13" s="27"/>
      <c r="D13" s="28"/>
      <c r="F13" s="88" t="s">
        <v>85</v>
      </c>
      <c r="G13" s="88"/>
      <c r="H13" s="88"/>
      <c r="I13" s="88"/>
      <c r="J13" s="88"/>
    </row>
    <row r="14" spans="1:10" s="7" customFormat="1" ht="18" customHeight="1" x14ac:dyDescent="0.25">
      <c r="A14" s="25" t="s">
        <v>44</v>
      </c>
      <c r="B14" s="26">
        <f>SUBTOTAL(109,Κοστολόγιο[ΙΚΑ])</f>
        <v>0</v>
      </c>
      <c r="C14" s="27"/>
      <c r="D14" s="28"/>
      <c r="F14" s="89" t="s">
        <v>86</v>
      </c>
      <c r="G14" s="90"/>
      <c r="H14" s="82" t="s">
        <v>87</v>
      </c>
      <c r="I14" s="82" t="s">
        <v>24</v>
      </c>
      <c r="J14" s="82" t="s">
        <v>88</v>
      </c>
    </row>
    <row r="15" spans="1:10" s="7" customFormat="1" ht="18" customHeight="1" x14ac:dyDescent="0.25">
      <c r="A15" s="25" t="s">
        <v>107</v>
      </c>
      <c r="B15" s="26">
        <f>(SUBTOTAL(109,Κοστολόγιο[Καθαρό])+SUBTOTAL(109,Κοστολόγιο[ΙΚΑ]))*I10</f>
        <v>0</v>
      </c>
      <c r="C15" s="28"/>
      <c r="D15" s="28"/>
      <c r="F15" s="91" t="s">
        <v>89</v>
      </c>
      <c r="G15" s="92"/>
      <c r="H15" s="83">
        <f>SUM(I29:I33)</f>
        <v>0</v>
      </c>
      <c r="I15" s="83">
        <f>SUM(F29:F34)</f>
        <v>0</v>
      </c>
      <c r="J15" s="81">
        <f t="shared" ref="J15:J25" si="0">H15+I15</f>
        <v>0</v>
      </c>
    </row>
    <row r="16" spans="1:10" s="7" customFormat="1" ht="19.5" customHeight="1" x14ac:dyDescent="0.25">
      <c r="A16" s="42" t="s">
        <v>45</v>
      </c>
      <c r="B16" s="29">
        <f>SUBTOTAL(109,Κοστολόγιο[Καθαρό])+SUBTOTAL(109,Κοστολόγιο[ΙΚΑ])+(SUBTOTAL(109,Κοστολόγιο[Καθαρό])+SUBTOTAL(109,Κοστολόγιο[ΙΚΑ]))*I10</f>
        <v>0</v>
      </c>
      <c r="C16" s="43"/>
      <c r="D16" s="44"/>
      <c r="E16" s="36"/>
      <c r="F16" s="91" t="s">
        <v>90</v>
      </c>
      <c r="G16" s="92"/>
      <c r="H16" s="83">
        <f>SUM(I36:I48)</f>
        <v>0</v>
      </c>
      <c r="I16" s="83">
        <f>SUM(F36:F48)</f>
        <v>0</v>
      </c>
      <c r="J16" s="81">
        <f t="shared" si="0"/>
        <v>0</v>
      </c>
    </row>
    <row r="17" spans="1:11" s="7" customFormat="1" ht="18" customHeight="1" x14ac:dyDescent="0.25">
      <c r="A17" s="25" t="s">
        <v>47</v>
      </c>
      <c r="B17" s="26">
        <f>B16*J6</f>
        <v>0</v>
      </c>
      <c r="C17" s="27"/>
      <c r="D17" s="28"/>
      <c r="F17" s="91" t="s">
        <v>18</v>
      </c>
      <c r="G17" s="92"/>
      <c r="H17" s="83">
        <f>SUM(I51:I95)</f>
        <v>0</v>
      </c>
      <c r="I17" s="83">
        <f>SUM(F51:F95)</f>
        <v>0</v>
      </c>
      <c r="J17" s="81">
        <f t="shared" si="0"/>
        <v>0</v>
      </c>
    </row>
    <row r="18" spans="1:11" s="7" customFormat="1" ht="18" customHeight="1" x14ac:dyDescent="0.25">
      <c r="A18" s="30" t="s">
        <v>48</v>
      </c>
      <c r="B18" s="34">
        <f>B16+B17</f>
        <v>0</v>
      </c>
      <c r="C18" s="35"/>
      <c r="D18" s="31"/>
      <c r="F18" s="91" t="s">
        <v>93</v>
      </c>
      <c r="G18" s="92"/>
      <c r="H18" s="83">
        <f>SUM(I98:I102)</f>
        <v>0</v>
      </c>
      <c r="I18" s="83">
        <f>SUM(F98:F102)</f>
        <v>0</v>
      </c>
      <c r="J18" s="81">
        <f t="shared" si="0"/>
        <v>0</v>
      </c>
    </row>
    <row r="19" spans="1:11" s="7" customFormat="1" ht="18" customHeight="1" x14ac:dyDescent="0.25">
      <c r="C19" s="8"/>
      <c r="F19" s="91" t="s">
        <v>94</v>
      </c>
      <c r="G19" s="92"/>
      <c r="H19" s="83">
        <f>SUM(I104:I110)</f>
        <v>0</v>
      </c>
      <c r="I19" s="83">
        <f>SUM(F104:F110)</f>
        <v>0</v>
      </c>
      <c r="J19" s="81">
        <f t="shared" si="0"/>
        <v>0</v>
      </c>
    </row>
    <row r="20" spans="1:11" s="7" customFormat="1" ht="18" customHeight="1" x14ac:dyDescent="0.25">
      <c r="C20" s="8"/>
      <c r="F20" s="91" t="s">
        <v>95</v>
      </c>
      <c r="G20" s="92"/>
      <c r="H20" s="83">
        <f>SUM(I113:I117)</f>
        <v>0</v>
      </c>
      <c r="I20" s="83">
        <f>SUM(F113:F117)</f>
        <v>0</v>
      </c>
      <c r="J20" s="81">
        <f t="shared" si="0"/>
        <v>0</v>
      </c>
    </row>
    <row r="21" spans="1:11" s="7" customFormat="1" ht="18" customHeight="1" x14ac:dyDescent="0.25">
      <c r="C21" s="8"/>
      <c r="F21" s="91" t="s">
        <v>97</v>
      </c>
      <c r="G21" s="92"/>
      <c r="H21" s="83">
        <f>SUM(I120:I121)</f>
        <v>0</v>
      </c>
      <c r="I21" s="83">
        <f>SUM(F120:F121)</f>
        <v>0</v>
      </c>
      <c r="J21" s="81">
        <f t="shared" si="0"/>
        <v>0</v>
      </c>
    </row>
    <row r="22" spans="1:11" s="7" customFormat="1" ht="18" customHeight="1" x14ac:dyDescent="0.25">
      <c r="C22" s="8"/>
      <c r="F22" s="91" t="s">
        <v>98</v>
      </c>
      <c r="G22" s="92"/>
      <c r="H22" s="83">
        <f>SUM(I124:I131)</f>
        <v>0</v>
      </c>
      <c r="I22" s="83">
        <f>SUM(F124:F131)</f>
        <v>0</v>
      </c>
      <c r="J22" s="81">
        <f t="shared" si="0"/>
        <v>0</v>
      </c>
    </row>
    <row r="23" spans="1:11" s="7" customFormat="1" ht="18" customHeight="1" x14ac:dyDescent="0.25">
      <c r="C23" s="8"/>
      <c r="F23" s="91" t="s">
        <v>101</v>
      </c>
      <c r="G23" s="92"/>
      <c r="H23" s="83">
        <f>SUM(I134:I143)</f>
        <v>0</v>
      </c>
      <c r="I23" s="83">
        <f>SUM(F134:F143)</f>
        <v>0</v>
      </c>
      <c r="J23" s="81">
        <f t="shared" si="0"/>
        <v>0</v>
      </c>
    </row>
    <row r="24" spans="1:11" s="7" customFormat="1" ht="18" customHeight="1" x14ac:dyDescent="0.25">
      <c r="C24" s="8"/>
      <c r="F24" s="91" t="s">
        <v>102</v>
      </c>
      <c r="G24" s="92"/>
      <c r="H24" s="83">
        <f>SUM(I146:I150)</f>
        <v>0</v>
      </c>
      <c r="I24" s="83">
        <f>SUM(F146:F150)</f>
        <v>0</v>
      </c>
      <c r="J24" s="81">
        <f t="shared" si="0"/>
        <v>0</v>
      </c>
    </row>
    <row r="25" spans="1:11" s="7" customFormat="1" ht="18" customHeight="1" x14ac:dyDescent="0.25">
      <c r="C25" s="8"/>
      <c r="F25" s="91" t="s">
        <v>103</v>
      </c>
      <c r="G25" s="92"/>
      <c r="H25" s="83">
        <f>SUM(I153:I157)</f>
        <v>0</v>
      </c>
      <c r="I25" s="83">
        <f>SUM(F153:F157)</f>
        <v>0</v>
      </c>
      <c r="J25" s="81">
        <f t="shared" si="0"/>
        <v>0</v>
      </c>
    </row>
    <row r="26" spans="1:11" s="7" customFormat="1" ht="18" customHeight="1" x14ac:dyDescent="0.25">
      <c r="C26" s="8"/>
      <c r="F26" s="10"/>
      <c r="G26" s="10"/>
      <c r="H26" s="10"/>
      <c r="I26" s="10"/>
      <c r="J26" s="10"/>
    </row>
    <row r="27" spans="1:11" s="7" customFormat="1" ht="18" customHeight="1" x14ac:dyDescent="0.25">
      <c r="A27" s="7" t="s">
        <v>33</v>
      </c>
      <c r="B27" s="7" t="s">
        <v>28</v>
      </c>
      <c r="C27" s="8" t="s">
        <v>32</v>
      </c>
      <c r="D27" s="7" t="s">
        <v>23</v>
      </c>
      <c r="E27" s="7" t="s">
        <v>27</v>
      </c>
      <c r="F27" s="9" t="s">
        <v>24</v>
      </c>
      <c r="G27" s="10" t="s">
        <v>25</v>
      </c>
      <c r="H27" s="10" t="s">
        <v>26</v>
      </c>
      <c r="I27" s="10" t="s">
        <v>29</v>
      </c>
      <c r="J27" s="10" t="s">
        <v>30</v>
      </c>
    </row>
    <row r="28" spans="1:11" ht="18" customHeight="1" x14ac:dyDescent="0.2">
      <c r="A28" s="6" t="s">
        <v>19</v>
      </c>
      <c r="B28" s="7" t="str">
        <f>IF(ISNUMBER(Κοστολόγιο[[#This Row],[Ημερήσιο]]),1,"")</f>
        <v/>
      </c>
      <c r="C28" s="8"/>
      <c r="D28" s="7"/>
      <c r="E28" s="7"/>
      <c r="F28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28" s="10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28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28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28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28" s="1"/>
    </row>
    <row r="29" spans="1:11" ht="18" customHeight="1" x14ac:dyDescent="0.2">
      <c r="A29" s="45" t="s">
        <v>105</v>
      </c>
      <c r="B29" s="62">
        <f>IF(ISNUMBER(Κοστολόγιο[[#This Row],[Ημερήσιο]]),1,"")</f>
        <v>1</v>
      </c>
      <c r="C29" s="63">
        <v>0</v>
      </c>
      <c r="D29" s="61"/>
      <c r="E29" s="64"/>
      <c r="F29" s="65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29" s="66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29" s="66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29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29" s="66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29" s="1"/>
    </row>
    <row r="30" spans="1:11" ht="18" customHeight="1" x14ac:dyDescent="0.2">
      <c r="A30" s="7" t="s">
        <v>159</v>
      </c>
      <c r="B30" s="7">
        <v>1</v>
      </c>
      <c r="C30" s="8">
        <v>0</v>
      </c>
      <c r="D30" s="7"/>
      <c r="E30" s="7"/>
      <c r="F30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30" s="10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30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30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30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30" s="1"/>
    </row>
    <row r="31" spans="1:11" ht="18" customHeight="1" x14ac:dyDescent="0.2">
      <c r="A31" s="7" t="s">
        <v>0</v>
      </c>
      <c r="B31" s="7">
        <f>IF(ISNUMBER(Κοστολόγιο[[#This Row],[Ημερήσιο]]),1,"")</f>
        <v>1</v>
      </c>
      <c r="C31" s="8">
        <v>0</v>
      </c>
      <c r="D31" s="7"/>
      <c r="E31" s="7"/>
      <c r="F31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31" s="10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31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31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31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31" s="1"/>
    </row>
    <row r="32" spans="1:11" ht="18" customHeight="1" x14ac:dyDescent="0.2">
      <c r="A32" s="7" t="s">
        <v>1</v>
      </c>
      <c r="B32" s="7">
        <f>IF(ISNUMBER(Κοστολόγιο[[#This Row],[Ημερήσιο]]),1,"")</f>
        <v>1</v>
      </c>
      <c r="C32" s="8">
        <v>0</v>
      </c>
      <c r="D32" s="7"/>
      <c r="E32" s="7"/>
      <c r="F32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32" s="10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32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32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32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32" s="1"/>
    </row>
    <row r="33" spans="1:11" ht="18" customHeight="1" x14ac:dyDescent="0.2">
      <c r="A33" s="7" t="s">
        <v>160</v>
      </c>
      <c r="B33" s="7">
        <v>1</v>
      </c>
      <c r="C33" s="8">
        <v>0</v>
      </c>
      <c r="D33" s="7"/>
      <c r="E33" s="7"/>
      <c r="F33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33" s="10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33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33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33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33" s="1"/>
    </row>
    <row r="34" spans="1:11" ht="18" customHeight="1" x14ac:dyDescent="0.2">
      <c r="A34" s="7"/>
      <c r="B34" s="7" t="str">
        <f>IF(ISNUMBER(Κοστολόγιο[[#This Row],[Ημερήσιο]]),1,"")</f>
        <v/>
      </c>
      <c r="C34" s="8"/>
      <c r="D34" s="7"/>
      <c r="E34" s="7"/>
      <c r="F34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34" s="10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34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34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34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34" s="1"/>
    </row>
    <row r="35" spans="1:11" ht="18" customHeight="1" x14ac:dyDescent="0.2">
      <c r="A35" s="6" t="s">
        <v>90</v>
      </c>
      <c r="B35" s="7" t="str">
        <f>IF(ISNUMBER(Κοστολόγιο[[#This Row],[Ημερήσιο]]),1,"")</f>
        <v/>
      </c>
      <c r="C35" s="8"/>
      <c r="D35" s="7"/>
      <c r="E35" s="7"/>
      <c r="F35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35" s="10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35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35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35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35" s="1"/>
    </row>
    <row r="36" spans="1:11" ht="18" customHeight="1" x14ac:dyDescent="0.2">
      <c r="A36" s="7" t="s">
        <v>109</v>
      </c>
      <c r="B36" s="7">
        <v>3</v>
      </c>
      <c r="C36" s="8"/>
      <c r="D36" s="7">
        <v>1</v>
      </c>
      <c r="E36" s="7"/>
      <c r="F36" s="9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>0</v>
      </c>
      <c r="G36" s="10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36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36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36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36" s="1"/>
    </row>
    <row r="37" spans="1:11" ht="18" customHeight="1" x14ac:dyDescent="0.2">
      <c r="A37" s="7" t="s">
        <v>110</v>
      </c>
      <c r="B37" s="75">
        <v>3</v>
      </c>
      <c r="C37" s="76"/>
      <c r="D37" s="74">
        <v>1</v>
      </c>
      <c r="E37" s="77"/>
      <c r="F37" s="78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>0</v>
      </c>
      <c r="G37" s="79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37" s="79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37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37" s="79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37" s="1"/>
    </row>
    <row r="38" spans="1:11" ht="18" customHeight="1" x14ac:dyDescent="0.2">
      <c r="A38" s="45" t="s">
        <v>111</v>
      </c>
      <c r="B38" s="75">
        <v>3</v>
      </c>
      <c r="C38" s="76"/>
      <c r="D38" s="74">
        <v>1</v>
      </c>
      <c r="E38" s="77"/>
      <c r="F38" s="78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>0</v>
      </c>
      <c r="G38" s="79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38" s="79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38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38" s="79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38" s="1"/>
    </row>
    <row r="39" spans="1:11" ht="18" customHeight="1" x14ac:dyDescent="0.2">
      <c r="A39" s="7" t="s">
        <v>112</v>
      </c>
      <c r="B39" s="7">
        <v>3</v>
      </c>
      <c r="C39" s="8"/>
      <c r="D39" s="7">
        <v>1</v>
      </c>
      <c r="E39" s="7"/>
      <c r="F39" s="9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>0</v>
      </c>
      <c r="G39" s="10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39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39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39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39" s="1"/>
    </row>
    <row r="40" spans="1:11" ht="18" customHeight="1" x14ac:dyDescent="0.2">
      <c r="A40" s="45" t="s">
        <v>113</v>
      </c>
      <c r="B40" s="62">
        <v>3</v>
      </c>
      <c r="C40" s="63"/>
      <c r="D40" s="61">
        <v>1</v>
      </c>
      <c r="E40" s="64"/>
      <c r="F40" s="65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>0</v>
      </c>
      <c r="G40" s="66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40" s="66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40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40" s="66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40" s="1"/>
    </row>
    <row r="41" spans="1:11" ht="18" customHeight="1" x14ac:dyDescent="0.2">
      <c r="A41" s="7" t="s">
        <v>114</v>
      </c>
      <c r="B41" s="21">
        <v>3</v>
      </c>
      <c r="C41" s="8"/>
      <c r="D41" s="7">
        <v>1</v>
      </c>
      <c r="E41" s="80"/>
      <c r="F41" s="9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>0</v>
      </c>
      <c r="G41" s="10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41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41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41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41" s="1"/>
    </row>
    <row r="42" spans="1:11" ht="18" customHeight="1" x14ac:dyDescent="0.2">
      <c r="A42" s="7" t="s">
        <v>115</v>
      </c>
      <c r="B42" s="21">
        <v>3</v>
      </c>
      <c r="C42" s="8"/>
      <c r="D42" s="7">
        <v>1</v>
      </c>
      <c r="E42" s="80"/>
      <c r="F42" s="9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>0</v>
      </c>
      <c r="G42" s="10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42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42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42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42" s="1"/>
    </row>
    <row r="43" spans="1:11" ht="18" customHeight="1" x14ac:dyDescent="0.2">
      <c r="A43" s="7" t="s">
        <v>116</v>
      </c>
      <c r="B43" s="94">
        <v>3</v>
      </c>
      <c r="C43" s="95"/>
      <c r="D43" s="93"/>
      <c r="E43" s="96"/>
      <c r="F43" s="97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>0</v>
      </c>
      <c r="G43" s="98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43" s="98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43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43" s="98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43" s="1"/>
    </row>
    <row r="44" spans="1:11" ht="18" customHeight="1" x14ac:dyDescent="0.2">
      <c r="A44" s="7" t="s">
        <v>117</v>
      </c>
      <c r="B44" s="21">
        <v>3</v>
      </c>
      <c r="C44" s="8"/>
      <c r="D44" s="7">
        <v>1</v>
      </c>
      <c r="E44" s="80"/>
      <c r="F44" s="9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>0</v>
      </c>
      <c r="G44" s="10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44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44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44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44" s="1"/>
    </row>
    <row r="45" spans="1:11" ht="18" customHeight="1" x14ac:dyDescent="0.2">
      <c r="A45" s="7" t="s">
        <v>118</v>
      </c>
      <c r="B45" s="21">
        <v>3</v>
      </c>
      <c r="C45" s="8"/>
      <c r="D45" s="7">
        <v>1</v>
      </c>
      <c r="E45" s="80"/>
      <c r="F45" s="9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>0</v>
      </c>
      <c r="G45" s="10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45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45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45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45" s="1"/>
    </row>
    <row r="46" spans="1:11" ht="18" customHeight="1" x14ac:dyDescent="0.2">
      <c r="A46" s="7" t="s">
        <v>119</v>
      </c>
      <c r="B46" s="21">
        <v>3</v>
      </c>
      <c r="C46" s="8"/>
      <c r="D46" s="7">
        <v>1</v>
      </c>
      <c r="E46" s="80"/>
      <c r="F46" s="9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>0</v>
      </c>
      <c r="G46" s="10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46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46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46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46" s="1"/>
    </row>
    <row r="47" spans="1:11" ht="18" customHeight="1" x14ac:dyDescent="0.2">
      <c r="A47" s="7" t="s">
        <v>120</v>
      </c>
      <c r="B47" s="21">
        <v>3</v>
      </c>
      <c r="C47" s="8"/>
      <c r="D47" s="7">
        <v>1</v>
      </c>
      <c r="E47" s="80"/>
      <c r="F47" s="9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>0</v>
      </c>
      <c r="G47" s="10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47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47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47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47" s="1"/>
    </row>
    <row r="48" spans="1:11" ht="18" customHeight="1" x14ac:dyDescent="0.2">
      <c r="A48" s="45" t="s">
        <v>69</v>
      </c>
      <c r="B48" s="46">
        <v>1</v>
      </c>
      <c r="C48" s="47">
        <v>0</v>
      </c>
      <c r="D48" s="45"/>
      <c r="E48" s="48"/>
      <c r="F48" s="4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48" s="50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48" s="5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48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48" s="5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48" s="1"/>
    </row>
    <row r="49" spans="1:11" ht="18" customHeight="1" x14ac:dyDescent="0.2">
      <c r="A49" s="45"/>
      <c r="B49" s="46" t="str">
        <f>IF(ISNUMBER(Κοστολόγιο[[#This Row],[Ημερήσιο]]),1,"")</f>
        <v/>
      </c>
      <c r="C49" s="47"/>
      <c r="D49" s="45"/>
      <c r="E49" s="48"/>
      <c r="F49" s="4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49" s="50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49" s="5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49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49" s="5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49" s="1"/>
    </row>
    <row r="50" spans="1:11" ht="18" customHeight="1" x14ac:dyDescent="0.2">
      <c r="A50" s="6" t="s">
        <v>18</v>
      </c>
      <c r="B50" s="7" t="str">
        <f>IF(ISNUMBER(Κοστολόγιο[[#This Row],[Ημερήσιο]]),1,"")</f>
        <v/>
      </c>
      <c r="C50" s="8"/>
      <c r="D50" s="7"/>
      <c r="E50" s="7"/>
      <c r="F50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50" s="10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50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50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50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50" s="1"/>
    </row>
    <row r="51" spans="1:11" ht="18" customHeight="1" x14ac:dyDescent="0.2">
      <c r="A51" s="67" t="s">
        <v>2</v>
      </c>
      <c r="B51" s="7">
        <v>3</v>
      </c>
      <c r="C51" s="8"/>
      <c r="D51" s="7">
        <v>1</v>
      </c>
      <c r="E51" s="7"/>
      <c r="F51" s="9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>0</v>
      </c>
      <c r="G51" s="10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51" s="10"/>
      <c r="I51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51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51" s="1"/>
    </row>
    <row r="52" spans="1:11" ht="18" customHeight="1" x14ac:dyDescent="0.2">
      <c r="A52" s="67" t="s">
        <v>55</v>
      </c>
      <c r="B52" s="7">
        <v>3</v>
      </c>
      <c r="C52" s="8"/>
      <c r="D52" s="7">
        <v>1</v>
      </c>
      <c r="E52" s="7"/>
      <c r="F52" s="9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>0</v>
      </c>
      <c r="G52" s="10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52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52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52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52" s="1"/>
    </row>
    <row r="53" spans="1:11" ht="18" customHeight="1" x14ac:dyDescent="0.2">
      <c r="A53" s="67" t="s">
        <v>121</v>
      </c>
      <c r="B53" s="7">
        <v>3</v>
      </c>
      <c r="C53" s="8"/>
      <c r="D53" s="7">
        <v>1</v>
      </c>
      <c r="E53" s="7"/>
      <c r="F53" s="9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>0</v>
      </c>
      <c r="G53" s="10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53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53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53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53" s="1"/>
    </row>
    <row r="54" spans="1:11" ht="18" customHeight="1" x14ac:dyDescent="0.2">
      <c r="A54" s="67" t="s">
        <v>122</v>
      </c>
      <c r="B54" s="7">
        <v>3</v>
      </c>
      <c r="C54" s="8"/>
      <c r="D54" s="7">
        <v>1</v>
      </c>
      <c r="E54" s="7"/>
      <c r="F54" s="9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>0</v>
      </c>
      <c r="G54" s="10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54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54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54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54" s="1"/>
    </row>
    <row r="55" spans="1:11" ht="18" customHeight="1" x14ac:dyDescent="0.2">
      <c r="A55" s="45" t="s">
        <v>74</v>
      </c>
      <c r="B55" s="69">
        <v>3</v>
      </c>
      <c r="C55" s="70"/>
      <c r="D55" s="68">
        <v>1</v>
      </c>
      <c r="E55" s="71"/>
      <c r="F55" s="72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>0</v>
      </c>
      <c r="G55" s="73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55" s="73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55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55" s="73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55" s="1"/>
    </row>
    <row r="56" spans="1:11" ht="18" customHeight="1" x14ac:dyDescent="0.2">
      <c r="A56" s="45" t="s">
        <v>123</v>
      </c>
      <c r="B56" s="69">
        <v>3</v>
      </c>
      <c r="C56" s="70"/>
      <c r="D56" s="68">
        <v>1</v>
      </c>
      <c r="E56" s="71"/>
      <c r="F56" s="72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>0</v>
      </c>
      <c r="G56" s="73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56" s="73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56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56" s="73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56" s="1"/>
    </row>
    <row r="57" spans="1:11" ht="18" customHeight="1" x14ac:dyDescent="0.2">
      <c r="A57" s="45" t="s">
        <v>124</v>
      </c>
      <c r="B57" s="69">
        <v>3</v>
      </c>
      <c r="C57" s="70"/>
      <c r="D57" s="68">
        <v>1</v>
      </c>
      <c r="E57" s="71"/>
      <c r="F57" s="72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>0</v>
      </c>
      <c r="G57" s="73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57" s="73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57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57" s="73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57" s="1"/>
    </row>
    <row r="58" spans="1:11" ht="18" customHeight="1" x14ac:dyDescent="0.2">
      <c r="A58" s="67" t="s">
        <v>91</v>
      </c>
      <c r="B58" s="7">
        <v>3</v>
      </c>
      <c r="C58" s="8"/>
      <c r="D58" s="7">
        <v>1</v>
      </c>
      <c r="E58" s="7"/>
      <c r="F58" s="9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>0</v>
      </c>
      <c r="G58" s="10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58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58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58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58" s="1"/>
    </row>
    <row r="59" spans="1:11" ht="18" customHeight="1" x14ac:dyDescent="0.2">
      <c r="A59" s="67" t="s">
        <v>125</v>
      </c>
      <c r="B59" s="7">
        <v>3</v>
      </c>
      <c r="C59" s="52"/>
      <c r="D59" s="51">
        <v>1</v>
      </c>
      <c r="E59" s="53"/>
      <c r="F59" s="54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>0</v>
      </c>
      <c r="G59" s="55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59" s="55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59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59" s="55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59" s="1"/>
    </row>
    <row r="60" spans="1:11" ht="18" customHeight="1" x14ac:dyDescent="0.2">
      <c r="A60" s="67" t="s">
        <v>126</v>
      </c>
      <c r="B60" s="7">
        <v>3</v>
      </c>
      <c r="C60" s="52"/>
      <c r="D60" s="51">
        <v>1</v>
      </c>
      <c r="E60" s="53"/>
      <c r="F60" s="54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>0</v>
      </c>
      <c r="G60" s="55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60" s="55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60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60" s="55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60" s="1"/>
    </row>
    <row r="61" spans="1:11" ht="18" customHeight="1" x14ac:dyDescent="0.2">
      <c r="A61" s="67" t="s">
        <v>70</v>
      </c>
      <c r="B61" s="7">
        <v>3</v>
      </c>
      <c r="C61" s="8"/>
      <c r="D61" s="7">
        <v>1</v>
      </c>
      <c r="E61" s="7"/>
      <c r="F61" s="9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>0</v>
      </c>
      <c r="G61" s="10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61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61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61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61" s="1"/>
    </row>
    <row r="62" spans="1:11" ht="18" customHeight="1" x14ac:dyDescent="0.2">
      <c r="A62" s="67" t="s">
        <v>51</v>
      </c>
      <c r="B62" s="7">
        <v>3</v>
      </c>
      <c r="C62" s="8"/>
      <c r="D62" s="7">
        <v>1</v>
      </c>
      <c r="E62" s="7"/>
      <c r="F62" s="9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>0</v>
      </c>
      <c r="G62" s="10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62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62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62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62" s="1"/>
    </row>
    <row r="63" spans="1:11" ht="18" customHeight="1" x14ac:dyDescent="0.2">
      <c r="A63" s="67" t="s">
        <v>75</v>
      </c>
      <c r="B63" s="7">
        <v>3</v>
      </c>
      <c r="C63" s="8"/>
      <c r="D63" s="7">
        <v>1</v>
      </c>
      <c r="E63" s="7"/>
      <c r="F63" s="9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>0</v>
      </c>
      <c r="G63" s="10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63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63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63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63" s="1"/>
    </row>
    <row r="64" spans="1:11" ht="18" customHeight="1" x14ac:dyDescent="0.2">
      <c r="A64" s="67" t="s">
        <v>71</v>
      </c>
      <c r="B64" s="7">
        <v>3</v>
      </c>
      <c r="C64" s="52"/>
      <c r="D64" s="51">
        <v>1</v>
      </c>
      <c r="E64" s="53"/>
      <c r="F64" s="54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>0</v>
      </c>
      <c r="G64" s="55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64" s="55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64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64" s="55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64" s="1"/>
    </row>
    <row r="65" spans="1:11" ht="18" customHeight="1" x14ac:dyDescent="0.2">
      <c r="A65" s="67" t="s">
        <v>72</v>
      </c>
      <c r="B65" s="7">
        <v>3</v>
      </c>
      <c r="C65" s="8"/>
      <c r="D65" s="7">
        <v>1</v>
      </c>
      <c r="E65" s="7"/>
      <c r="F65" s="9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>0</v>
      </c>
      <c r="G65" s="10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65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65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65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65" s="1"/>
    </row>
    <row r="66" spans="1:11" ht="18" customHeight="1" x14ac:dyDescent="0.2">
      <c r="A66" s="67" t="s">
        <v>56</v>
      </c>
      <c r="B66" s="7">
        <v>3</v>
      </c>
      <c r="C66" s="47"/>
      <c r="D66" s="45">
        <v>1</v>
      </c>
      <c r="E66" s="48"/>
      <c r="F66" s="49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>0</v>
      </c>
      <c r="G66" s="50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66" s="5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66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66" s="5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66" s="1"/>
    </row>
    <row r="67" spans="1:11" ht="18" customHeight="1" x14ac:dyDescent="0.2">
      <c r="A67" s="67" t="s">
        <v>57</v>
      </c>
      <c r="B67" s="7">
        <v>3</v>
      </c>
      <c r="C67" s="47"/>
      <c r="D67" s="45">
        <v>1</v>
      </c>
      <c r="E67" s="48"/>
      <c r="F67" s="49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>0</v>
      </c>
      <c r="G67" s="50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67" s="5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67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67" s="5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67" s="1"/>
    </row>
    <row r="68" spans="1:11" ht="18" customHeight="1" x14ac:dyDescent="0.2">
      <c r="A68" s="93" t="s">
        <v>150</v>
      </c>
      <c r="B68" s="94">
        <v>3</v>
      </c>
      <c r="C68" s="95"/>
      <c r="D68" s="93">
        <v>1</v>
      </c>
      <c r="E68" s="96"/>
      <c r="F68" s="97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>0</v>
      </c>
      <c r="G68" s="98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68" s="98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68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68" s="98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68" s="1"/>
    </row>
    <row r="69" spans="1:11" ht="18" customHeight="1" x14ac:dyDescent="0.2">
      <c r="A69" s="93" t="s">
        <v>52</v>
      </c>
      <c r="B69" s="94">
        <v>3</v>
      </c>
      <c r="C69" s="95"/>
      <c r="D69" s="93">
        <v>1</v>
      </c>
      <c r="E69" s="96"/>
      <c r="F69" s="97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>0</v>
      </c>
      <c r="G69" s="98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69" s="98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69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69" s="98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69" s="1"/>
    </row>
    <row r="70" spans="1:11" ht="18" customHeight="1" x14ac:dyDescent="0.2">
      <c r="A70" s="67" t="s">
        <v>73</v>
      </c>
      <c r="B70" s="7">
        <v>1</v>
      </c>
      <c r="C70" s="8"/>
      <c r="D70" s="7">
        <v>1</v>
      </c>
      <c r="E70" s="7"/>
      <c r="F70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70" s="10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70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70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70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70" s="1"/>
    </row>
    <row r="71" spans="1:11" ht="18" customHeight="1" x14ac:dyDescent="0.2">
      <c r="A71" s="67" t="s">
        <v>58</v>
      </c>
      <c r="B71" s="7">
        <v>3</v>
      </c>
      <c r="C71" s="47"/>
      <c r="D71" s="45">
        <v>1</v>
      </c>
      <c r="E71" s="48"/>
      <c r="F71" s="49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>0</v>
      </c>
      <c r="G71" s="50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71" s="5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71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71" s="5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71" s="1"/>
    </row>
    <row r="72" spans="1:11" ht="18" customHeight="1" x14ac:dyDescent="0.2">
      <c r="A72" s="67" t="s">
        <v>59</v>
      </c>
      <c r="B72" s="7">
        <v>1</v>
      </c>
      <c r="C72" s="8"/>
      <c r="D72" s="7">
        <v>1</v>
      </c>
      <c r="E72" s="7"/>
      <c r="F72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72" s="10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72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72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72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72" s="1"/>
    </row>
    <row r="73" spans="1:11" ht="18" customHeight="1" x14ac:dyDescent="0.2">
      <c r="A73" s="67" t="s">
        <v>64</v>
      </c>
      <c r="B73" s="7">
        <v>1</v>
      </c>
      <c r="C73" s="8"/>
      <c r="D73" s="7">
        <v>1</v>
      </c>
      <c r="E73" s="7"/>
      <c r="F73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73" s="10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73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73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73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73" s="1"/>
    </row>
    <row r="74" spans="1:11" ht="18" customHeight="1" x14ac:dyDescent="0.2">
      <c r="A74" s="67" t="s">
        <v>130</v>
      </c>
      <c r="B74" s="7">
        <v>3</v>
      </c>
      <c r="C74" s="8"/>
      <c r="D74" s="7">
        <v>1</v>
      </c>
      <c r="E74" s="7"/>
      <c r="F74" s="9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>0</v>
      </c>
      <c r="G74" s="10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74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74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74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74" s="1"/>
    </row>
    <row r="75" spans="1:11" ht="18" customHeight="1" x14ac:dyDescent="0.2">
      <c r="A75" s="67" t="s">
        <v>127</v>
      </c>
      <c r="B75" s="7">
        <v>3</v>
      </c>
      <c r="C75" s="8"/>
      <c r="D75" s="7">
        <v>1</v>
      </c>
      <c r="E75" s="7"/>
      <c r="F75" s="9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>0</v>
      </c>
      <c r="G75" s="10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75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75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75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75" s="1"/>
    </row>
    <row r="76" spans="1:11" ht="18" customHeight="1" x14ac:dyDescent="0.2">
      <c r="A76" s="67" t="s">
        <v>128</v>
      </c>
      <c r="B76" s="7">
        <v>3</v>
      </c>
      <c r="C76" s="8"/>
      <c r="D76" s="7">
        <v>1</v>
      </c>
      <c r="E76" s="7"/>
      <c r="F76" s="9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>0</v>
      </c>
      <c r="G76" s="10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76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76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76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76" s="1"/>
    </row>
    <row r="77" spans="1:11" ht="18" customHeight="1" x14ac:dyDescent="0.2">
      <c r="A77" s="67" t="s">
        <v>129</v>
      </c>
      <c r="B77" s="7">
        <v>3</v>
      </c>
      <c r="C77" s="8"/>
      <c r="D77" s="7">
        <v>1</v>
      </c>
      <c r="E77" s="7"/>
      <c r="F77" s="9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>0</v>
      </c>
      <c r="G77" s="10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77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77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77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77" s="1"/>
    </row>
    <row r="78" spans="1:11" ht="18" customHeight="1" x14ac:dyDescent="0.2">
      <c r="A78" s="67" t="s">
        <v>76</v>
      </c>
      <c r="B78" s="7">
        <v>1</v>
      </c>
      <c r="C78" s="8"/>
      <c r="D78" s="7">
        <v>1</v>
      </c>
      <c r="E78" s="7"/>
      <c r="F78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78" s="10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78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78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78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78" s="1"/>
    </row>
    <row r="79" spans="1:11" ht="18" customHeight="1" x14ac:dyDescent="0.2">
      <c r="A79" s="67" t="s">
        <v>131</v>
      </c>
      <c r="B79" s="7">
        <v>3</v>
      </c>
      <c r="C79" s="57"/>
      <c r="D79" s="56">
        <v>1</v>
      </c>
      <c r="E79" s="58"/>
      <c r="F79" s="59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>0</v>
      </c>
      <c r="G79" s="60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79" s="6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79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79" s="6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79" s="1"/>
    </row>
    <row r="80" spans="1:11" ht="18" customHeight="1" x14ac:dyDescent="0.2">
      <c r="A80" s="67" t="s">
        <v>132</v>
      </c>
      <c r="B80" s="7">
        <v>3</v>
      </c>
      <c r="C80" s="8"/>
      <c r="D80" s="7">
        <v>1</v>
      </c>
      <c r="E80" s="7"/>
      <c r="F80" s="9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>0</v>
      </c>
      <c r="G80" s="10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80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80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80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80" s="1"/>
    </row>
    <row r="81" spans="1:11" ht="18" customHeight="1" x14ac:dyDescent="0.2">
      <c r="A81" s="67" t="s">
        <v>60</v>
      </c>
      <c r="B81" s="7">
        <v>3</v>
      </c>
      <c r="C81" s="47"/>
      <c r="D81" s="45">
        <v>1</v>
      </c>
      <c r="E81" s="48"/>
      <c r="F81" s="49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>0</v>
      </c>
      <c r="G81" s="50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81" s="5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81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81" s="5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81" s="1"/>
    </row>
    <row r="82" spans="1:11" ht="18" customHeight="1" x14ac:dyDescent="0.2">
      <c r="A82" s="67" t="s">
        <v>61</v>
      </c>
      <c r="B82" s="7">
        <v>3</v>
      </c>
      <c r="C82" s="8"/>
      <c r="D82" s="7">
        <v>1</v>
      </c>
      <c r="E82" s="7"/>
      <c r="F82" s="9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>0</v>
      </c>
      <c r="G82" s="10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82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82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82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82" s="1"/>
    </row>
    <row r="83" spans="1:11" ht="18" customHeight="1" x14ac:dyDescent="0.2">
      <c r="A83" s="67" t="s">
        <v>62</v>
      </c>
      <c r="B83" s="62">
        <v>3</v>
      </c>
      <c r="C83" s="63"/>
      <c r="D83" s="61">
        <v>1</v>
      </c>
      <c r="E83" s="64"/>
      <c r="F83" s="65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>0</v>
      </c>
      <c r="G83" s="66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83" s="66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83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83" s="66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83" s="1"/>
    </row>
    <row r="84" spans="1:11" ht="18" customHeight="1" x14ac:dyDescent="0.2">
      <c r="A84" s="67" t="s">
        <v>133</v>
      </c>
      <c r="B84" s="62">
        <v>3</v>
      </c>
      <c r="C84" s="63"/>
      <c r="D84" s="61">
        <v>1</v>
      </c>
      <c r="E84" s="64"/>
      <c r="F84" s="65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>0</v>
      </c>
      <c r="G84" s="66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84" s="66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84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84" s="66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84" s="1"/>
    </row>
    <row r="85" spans="1:11" ht="18" customHeight="1" x14ac:dyDescent="0.2">
      <c r="A85" s="93" t="s">
        <v>134</v>
      </c>
      <c r="B85" s="94">
        <v>3</v>
      </c>
      <c r="C85" s="95"/>
      <c r="D85" s="93"/>
      <c r="E85" s="96"/>
      <c r="F85" s="97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>0</v>
      </c>
      <c r="G85" s="98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85" s="98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85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85" s="98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85" s="1"/>
    </row>
    <row r="86" spans="1:11" ht="18" customHeight="1" x14ac:dyDescent="0.2">
      <c r="A86" s="93" t="s">
        <v>135</v>
      </c>
      <c r="B86" s="94">
        <v>3</v>
      </c>
      <c r="C86" s="95"/>
      <c r="D86" s="93"/>
      <c r="E86" s="96"/>
      <c r="F86" s="97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>0</v>
      </c>
      <c r="G86" s="98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86" s="98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86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86" s="98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86" s="1"/>
    </row>
    <row r="87" spans="1:11" ht="18" customHeight="1" x14ac:dyDescent="0.2">
      <c r="A87" s="67" t="s">
        <v>137</v>
      </c>
      <c r="B87" s="75">
        <v>3</v>
      </c>
      <c r="C87" s="76"/>
      <c r="D87" s="74">
        <v>1</v>
      </c>
      <c r="E87" s="77"/>
      <c r="F87" s="78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>0</v>
      </c>
      <c r="G87" s="79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87" s="79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87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87" s="79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87" s="1"/>
    </row>
    <row r="88" spans="1:11" ht="18" customHeight="1" x14ac:dyDescent="0.2">
      <c r="A88" s="67" t="s">
        <v>136</v>
      </c>
      <c r="B88" s="75">
        <v>3</v>
      </c>
      <c r="C88" s="76"/>
      <c r="D88" s="74">
        <v>1</v>
      </c>
      <c r="E88" s="77"/>
      <c r="F88" s="78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>0</v>
      </c>
      <c r="G88" s="79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88" s="79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88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88" s="79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88" s="1"/>
    </row>
    <row r="89" spans="1:11" ht="18" customHeight="1" x14ac:dyDescent="0.2">
      <c r="A89" s="67" t="s">
        <v>138</v>
      </c>
      <c r="B89" s="75">
        <v>3</v>
      </c>
      <c r="C89" s="76"/>
      <c r="D89" s="74">
        <v>1</v>
      </c>
      <c r="E89" s="77"/>
      <c r="F89" s="78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>0</v>
      </c>
      <c r="G89" s="79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89" s="79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89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89" s="79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89" s="1"/>
    </row>
    <row r="90" spans="1:11" ht="18" customHeight="1" x14ac:dyDescent="0.2">
      <c r="A90" s="67" t="s">
        <v>139</v>
      </c>
      <c r="B90" s="62">
        <v>3</v>
      </c>
      <c r="C90" s="63"/>
      <c r="D90" s="61">
        <v>1</v>
      </c>
      <c r="E90" s="64"/>
      <c r="F90" s="65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>0</v>
      </c>
      <c r="G90" s="66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90" s="66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90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90" s="66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90" s="1"/>
    </row>
    <row r="91" spans="1:11" ht="18" customHeight="1" x14ac:dyDescent="0.2">
      <c r="A91" s="67" t="s">
        <v>140</v>
      </c>
      <c r="B91" s="62">
        <v>3</v>
      </c>
      <c r="C91" s="63"/>
      <c r="D91" s="61">
        <v>1</v>
      </c>
      <c r="E91" s="64"/>
      <c r="F91" s="65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>0</v>
      </c>
      <c r="G91" s="66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91" s="66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91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91" s="66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91" s="1"/>
    </row>
    <row r="92" spans="1:11" ht="18" customHeight="1" x14ac:dyDescent="0.2">
      <c r="A92" s="67" t="s">
        <v>141</v>
      </c>
      <c r="B92" s="62">
        <v>3</v>
      </c>
      <c r="C92" s="63"/>
      <c r="D92" s="61">
        <v>1</v>
      </c>
      <c r="E92" s="64"/>
      <c r="F92" s="65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>0</v>
      </c>
      <c r="G92" s="66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92" s="66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92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92" s="66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92" s="1"/>
    </row>
    <row r="93" spans="1:11" ht="18" customHeight="1" x14ac:dyDescent="0.2">
      <c r="A93" s="67" t="s">
        <v>77</v>
      </c>
      <c r="B93" s="62">
        <v>3</v>
      </c>
      <c r="C93" s="63"/>
      <c r="D93" s="61">
        <v>1</v>
      </c>
      <c r="E93" s="64"/>
      <c r="F93" s="65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>0</v>
      </c>
      <c r="G93" s="66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93" s="66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93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93" s="66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93" s="1"/>
    </row>
    <row r="94" spans="1:11" ht="18" customHeight="1" x14ac:dyDescent="0.2">
      <c r="A94" s="67" t="s">
        <v>65</v>
      </c>
      <c r="B94" s="62">
        <v>1</v>
      </c>
      <c r="C94" s="63"/>
      <c r="D94" s="61">
        <v>1</v>
      </c>
      <c r="E94" s="64"/>
      <c r="F94" s="65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94" s="66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94" s="66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94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94" s="66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94" s="1"/>
    </row>
    <row r="95" spans="1:11" ht="18" customHeight="1" x14ac:dyDescent="0.2">
      <c r="A95" s="67" t="s">
        <v>63</v>
      </c>
      <c r="B95" s="62">
        <v>1</v>
      </c>
      <c r="C95" s="63"/>
      <c r="D95" s="61">
        <v>1</v>
      </c>
      <c r="E95" s="64"/>
      <c r="F95" s="65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95" s="66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95" s="66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95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95" s="66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95" s="1"/>
    </row>
    <row r="96" spans="1:11" ht="18" customHeight="1" x14ac:dyDescent="0.2">
      <c r="A96" s="7"/>
      <c r="B96" s="7" t="str">
        <f>IF(ISNUMBER(Κοστολόγιο[[#This Row],[Ημερήσιο]]),1,"")</f>
        <v/>
      </c>
      <c r="C96" s="8"/>
      <c r="D96" s="7"/>
      <c r="E96" s="7"/>
      <c r="F96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96" s="10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96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96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96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96" s="1"/>
    </row>
    <row r="97" spans="1:11" ht="18" customHeight="1" x14ac:dyDescent="0.2">
      <c r="A97" s="6" t="s">
        <v>92</v>
      </c>
      <c r="B97" s="7" t="str">
        <f>IF(ISNUMBER(Κοστολόγιο[[#This Row],[Ημερήσιο]]),1,"")</f>
        <v/>
      </c>
      <c r="C97" s="8"/>
      <c r="D97" s="7"/>
      <c r="E97" s="7"/>
      <c r="F97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97" s="10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97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97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97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97" s="1"/>
    </row>
    <row r="98" spans="1:11" ht="18" customHeight="1" x14ac:dyDescent="0.2">
      <c r="A98" s="7" t="s">
        <v>3</v>
      </c>
      <c r="B98" s="7">
        <v>1</v>
      </c>
      <c r="C98" s="8">
        <v>0</v>
      </c>
      <c r="D98" s="7"/>
      <c r="E98" s="7"/>
      <c r="F98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98" s="10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98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98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98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98" s="1"/>
    </row>
    <row r="99" spans="1:11" ht="18" customHeight="1" x14ac:dyDescent="0.2">
      <c r="A99" s="7" t="s">
        <v>4</v>
      </c>
      <c r="B99" s="7">
        <f>IF(ISNUMBER(Κοστολόγιο[[#This Row],[Ημερήσιο]]),1,"")</f>
        <v>1</v>
      </c>
      <c r="C99" s="8">
        <v>0</v>
      </c>
      <c r="D99" s="7"/>
      <c r="E99" s="7"/>
      <c r="F99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99" s="10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99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99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99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99" s="1"/>
    </row>
    <row r="100" spans="1:11" ht="18" customHeight="1" x14ac:dyDescent="0.2">
      <c r="A100" s="51" t="s">
        <v>53</v>
      </c>
      <c r="B100" s="7">
        <v>1</v>
      </c>
      <c r="C100" s="47">
        <v>0</v>
      </c>
      <c r="D100" s="51"/>
      <c r="E100" s="53"/>
      <c r="F100" s="54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00" s="55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100" s="55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00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00" s="55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00" s="1"/>
    </row>
    <row r="101" spans="1:11" ht="18" customHeight="1" x14ac:dyDescent="0.2">
      <c r="A101" s="7" t="s">
        <v>142</v>
      </c>
      <c r="B101" s="7">
        <v>1</v>
      </c>
      <c r="C101" s="8">
        <v>0</v>
      </c>
      <c r="D101" s="7"/>
      <c r="E101" s="7"/>
      <c r="F101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01" s="10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101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01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01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01" s="1"/>
    </row>
    <row r="102" spans="1:11" ht="18" customHeight="1" x14ac:dyDescent="0.2">
      <c r="A102" s="7"/>
      <c r="B102" s="7" t="str">
        <f>IF(ISNUMBER(Κοστολόγιο[[#This Row],[Ημερήσιο]]),1,"")</f>
        <v/>
      </c>
      <c r="C102" s="8"/>
      <c r="D102" s="7"/>
      <c r="E102" s="7"/>
      <c r="F102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02" s="10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102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02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02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02" s="1"/>
    </row>
    <row r="103" spans="1:11" ht="18" customHeight="1" x14ac:dyDescent="0.2">
      <c r="A103" s="6" t="s">
        <v>94</v>
      </c>
      <c r="B103" s="7" t="str">
        <f>IF(ISNUMBER(Κοστολόγιο[[#This Row],[Ημερήσιο]]),1,"")</f>
        <v/>
      </c>
      <c r="C103" s="8"/>
      <c r="D103" s="7"/>
      <c r="E103" s="7"/>
      <c r="F103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03" s="10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103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03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03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03" s="1"/>
    </row>
    <row r="104" spans="1:11" ht="18" customHeight="1" x14ac:dyDescent="0.2">
      <c r="A104" s="7" t="s">
        <v>5</v>
      </c>
      <c r="B104" s="7">
        <v>1</v>
      </c>
      <c r="C104" s="8">
        <v>0</v>
      </c>
      <c r="D104" s="7"/>
      <c r="E104" s="7"/>
      <c r="F104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04" s="10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104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04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04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04" s="1"/>
    </row>
    <row r="105" spans="1:11" ht="18" customHeight="1" x14ac:dyDescent="0.2">
      <c r="A105" s="7" t="s">
        <v>6</v>
      </c>
      <c r="B105" s="7">
        <v>1</v>
      </c>
      <c r="C105" s="8">
        <v>0</v>
      </c>
      <c r="D105" s="7"/>
      <c r="E105" s="7"/>
      <c r="F105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05" s="10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105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05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05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05" s="1"/>
    </row>
    <row r="106" spans="1:11" ht="18" customHeight="1" x14ac:dyDescent="0.2">
      <c r="A106" s="7" t="s">
        <v>79</v>
      </c>
      <c r="B106" s="7">
        <v>1</v>
      </c>
      <c r="C106" s="8">
        <v>0</v>
      </c>
      <c r="D106" s="7"/>
      <c r="E106" s="7"/>
      <c r="F106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06" s="10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106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06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06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06" s="1"/>
    </row>
    <row r="107" spans="1:11" ht="18" customHeight="1" x14ac:dyDescent="0.2">
      <c r="A107" s="7" t="s">
        <v>143</v>
      </c>
      <c r="B107" s="7">
        <f>IF(ISNUMBER(Κοστολόγιο[[#This Row],[Ημερήσιο]]),1,"")</f>
        <v>1</v>
      </c>
      <c r="C107" s="8">
        <v>0</v>
      </c>
      <c r="D107" s="7"/>
      <c r="E107" s="7"/>
      <c r="F107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07" s="10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107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07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07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07" s="1"/>
    </row>
    <row r="108" spans="1:11" ht="18" customHeight="1" x14ac:dyDescent="0.2">
      <c r="A108" s="7" t="s">
        <v>78</v>
      </c>
      <c r="B108" s="7">
        <v>1</v>
      </c>
      <c r="C108" s="8">
        <v>0</v>
      </c>
      <c r="D108" s="7"/>
      <c r="E108" s="7"/>
      <c r="F108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08" s="10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108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08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08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08" s="1"/>
    </row>
    <row r="109" spans="1:11" ht="18" customHeight="1" x14ac:dyDescent="0.2">
      <c r="A109" s="7" t="s">
        <v>7</v>
      </c>
      <c r="B109" s="7">
        <v>1</v>
      </c>
      <c r="C109" s="8">
        <v>0</v>
      </c>
      <c r="D109" s="7"/>
      <c r="E109" s="7"/>
      <c r="F109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09" s="10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109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09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09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09" s="1"/>
    </row>
    <row r="110" spans="1:11" ht="18" customHeight="1" x14ac:dyDescent="0.2">
      <c r="A110" s="7" t="s">
        <v>8</v>
      </c>
      <c r="B110" s="7">
        <v>1</v>
      </c>
      <c r="C110" s="8">
        <v>0</v>
      </c>
      <c r="D110" s="7"/>
      <c r="E110" s="7"/>
      <c r="F110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10" s="10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110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10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10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10" s="1"/>
    </row>
    <row r="111" spans="1:11" ht="18" customHeight="1" x14ac:dyDescent="0.2">
      <c r="A111" s="7"/>
      <c r="B111" s="7" t="str">
        <f>IF(ISNUMBER(Κοστολόγιο[[#This Row],[Ημερήσιο]]),1,"")</f>
        <v/>
      </c>
      <c r="C111" s="8"/>
      <c r="D111" s="7"/>
      <c r="E111" s="7"/>
      <c r="F111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11" s="10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111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11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11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11" s="1"/>
    </row>
    <row r="112" spans="1:11" ht="18" customHeight="1" x14ac:dyDescent="0.2">
      <c r="A112" s="6" t="s">
        <v>95</v>
      </c>
      <c r="B112" s="7" t="str">
        <f>IF(ISNUMBER(Κοστολόγιο[[#This Row],[Ημερήσιο]]),1,"")</f>
        <v/>
      </c>
      <c r="C112" s="8"/>
      <c r="D112" s="7"/>
      <c r="E112" s="7"/>
      <c r="F112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12" s="10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112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12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12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12" s="1"/>
    </row>
    <row r="113" spans="1:11" ht="18" customHeight="1" x14ac:dyDescent="0.2">
      <c r="A113" s="7" t="s">
        <v>144</v>
      </c>
      <c r="B113" s="7">
        <f>IF(ISNUMBER(Κοστολόγιο[[#This Row],[Ημερήσιο]]),1,"")</f>
        <v>1</v>
      </c>
      <c r="C113" s="8">
        <v>0</v>
      </c>
      <c r="D113" s="7">
        <v>1</v>
      </c>
      <c r="E113" s="7"/>
      <c r="F113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13" s="10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113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13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13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13" s="1"/>
    </row>
    <row r="114" spans="1:11" ht="18" customHeight="1" x14ac:dyDescent="0.2">
      <c r="A114" s="7" t="s">
        <v>145</v>
      </c>
      <c r="B114" s="21">
        <f>IF(ISNUMBER(Κοστολόγιο[[#This Row],[Ημερήσιο]]),1,"")</f>
        <v>1</v>
      </c>
      <c r="C114" s="8">
        <v>0</v>
      </c>
      <c r="D114" s="7">
        <v>1</v>
      </c>
      <c r="E114" s="80"/>
      <c r="F114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14" s="10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114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14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14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14" s="1"/>
    </row>
    <row r="115" spans="1:11" ht="18" customHeight="1" x14ac:dyDescent="0.2">
      <c r="A115" s="7" t="s">
        <v>146</v>
      </c>
      <c r="B115" s="21">
        <f>IF(ISNUMBER(Κοστολόγιο[[#This Row],[Ημερήσιο]]),1,"")</f>
        <v>1</v>
      </c>
      <c r="C115" s="8">
        <v>0</v>
      </c>
      <c r="D115" s="7">
        <v>1</v>
      </c>
      <c r="E115" s="80"/>
      <c r="F115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15" s="10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115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15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15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15" s="1"/>
    </row>
    <row r="116" spans="1:11" ht="18" customHeight="1" x14ac:dyDescent="0.2">
      <c r="A116" s="93" t="s">
        <v>147</v>
      </c>
      <c r="B116" s="94">
        <v>1</v>
      </c>
      <c r="C116" s="95">
        <v>0</v>
      </c>
      <c r="D116" s="93"/>
      <c r="E116" s="96"/>
      <c r="F116" s="97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16" s="98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116" s="98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16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16" s="98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16" s="1"/>
    </row>
    <row r="117" spans="1:11" ht="18" customHeight="1" x14ac:dyDescent="0.2">
      <c r="A117" s="7" t="s">
        <v>9</v>
      </c>
      <c r="B117" s="7">
        <f>IF(ISNUMBER(Κοστολόγιο[[#This Row],[Ημερήσιο]]),1,"")</f>
        <v>1</v>
      </c>
      <c r="C117" s="8">
        <v>0</v>
      </c>
      <c r="D117" s="7">
        <v>1</v>
      </c>
      <c r="E117" s="7"/>
      <c r="F117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17" s="10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117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17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17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17" s="1"/>
    </row>
    <row r="118" spans="1:11" ht="18" customHeight="1" x14ac:dyDescent="0.2">
      <c r="A118" s="7"/>
      <c r="B118" s="7" t="str">
        <f>IF(ISNUMBER(Κοστολόγιο[[#This Row],[Ημερήσιο]]),1,"")</f>
        <v/>
      </c>
      <c r="C118" s="8"/>
      <c r="D118" s="7"/>
      <c r="E118" s="7"/>
      <c r="F118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18" s="10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118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18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18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18" s="1"/>
    </row>
    <row r="119" spans="1:11" ht="18" customHeight="1" x14ac:dyDescent="0.2">
      <c r="A119" s="6" t="s">
        <v>20</v>
      </c>
      <c r="B119" s="7" t="str">
        <f>IF(ISNUMBER(Κοστολόγιο[[#This Row],[Ημερήσιο]]),1,"")</f>
        <v/>
      </c>
      <c r="C119" s="8"/>
      <c r="D119" s="7"/>
      <c r="E119" s="7"/>
      <c r="F119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19" s="10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119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19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19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19" s="1"/>
    </row>
    <row r="120" spans="1:11" ht="18" customHeight="1" x14ac:dyDescent="0.2">
      <c r="A120" s="11" t="s">
        <v>96</v>
      </c>
      <c r="B120" s="7">
        <f>IF(ISNUMBER(Κοστολόγιο[[#This Row],[Ημερήσιο]]),1,"")</f>
        <v>1</v>
      </c>
      <c r="C120" s="12">
        <v>0</v>
      </c>
      <c r="D120" s="11"/>
      <c r="E120" s="11"/>
      <c r="F120" s="13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20" s="14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120" s="14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20" s="14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20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20" s="1"/>
    </row>
    <row r="121" spans="1:11" ht="18" customHeight="1" x14ac:dyDescent="0.2">
      <c r="A121" s="11" t="s">
        <v>10</v>
      </c>
      <c r="B121" s="7">
        <v>1</v>
      </c>
      <c r="C121" s="12">
        <v>0</v>
      </c>
      <c r="D121" s="11"/>
      <c r="E121" s="11"/>
      <c r="F121" s="13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21" s="14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121" s="14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21" s="14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21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21" s="1"/>
    </row>
    <row r="122" spans="1:11" ht="18" customHeight="1" x14ac:dyDescent="0.2">
      <c r="A122" s="7"/>
      <c r="B122" s="7" t="str">
        <f>IF(ISNUMBER(Κοστολόγιο[[#This Row],[Ημερήσιο]]),1,"")</f>
        <v/>
      </c>
      <c r="C122" s="8"/>
      <c r="D122" s="7"/>
      <c r="E122" s="7"/>
      <c r="F122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22" s="10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122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22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22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22" s="1"/>
    </row>
    <row r="123" spans="1:11" ht="18" customHeight="1" x14ac:dyDescent="0.2">
      <c r="A123" s="6" t="s">
        <v>21</v>
      </c>
      <c r="B123" s="7" t="str">
        <f>IF(ISNUMBER(Κοστολόγιο[[#This Row],[Ημερήσιο]]),1,"")</f>
        <v/>
      </c>
      <c r="C123" s="8"/>
      <c r="D123" s="7"/>
      <c r="E123" s="7"/>
      <c r="F123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23" s="10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123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23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23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23" s="1"/>
    </row>
    <row r="124" spans="1:11" ht="18" customHeight="1" x14ac:dyDescent="0.2">
      <c r="A124" s="7" t="s">
        <v>148</v>
      </c>
      <c r="B124" s="7">
        <f>IF(ISNUMBER(Κοστολόγιο[[#This Row],[Ημερήσιο]]),1,"")</f>
        <v>1</v>
      </c>
      <c r="C124" s="8">
        <v>0</v>
      </c>
      <c r="D124" s="7"/>
      <c r="E124" s="7"/>
      <c r="F124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24" s="10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124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24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24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24" s="1"/>
    </row>
    <row r="125" spans="1:11" ht="18" customHeight="1" x14ac:dyDescent="0.2">
      <c r="A125" s="45" t="s">
        <v>54</v>
      </c>
      <c r="B125" s="7">
        <f>IF(ISNUMBER(Κοστολόγιο[[#This Row],[Ημερήσιο]]),1,"")</f>
        <v>1</v>
      </c>
      <c r="C125" s="47">
        <v>0</v>
      </c>
      <c r="D125" s="45"/>
      <c r="E125" s="48"/>
      <c r="F125" s="4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25" s="50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125" s="5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25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25" s="5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25" s="1"/>
    </row>
    <row r="126" spans="1:11" ht="18" customHeight="1" x14ac:dyDescent="0.2">
      <c r="A126" s="7" t="s">
        <v>11</v>
      </c>
      <c r="B126" s="7">
        <f>IF(ISNUMBER(Κοστολόγιο[[#This Row],[Ημερήσιο]]),1,"")</f>
        <v>1</v>
      </c>
      <c r="C126" s="8">
        <v>0</v>
      </c>
      <c r="D126" s="7"/>
      <c r="E126" s="7"/>
      <c r="F126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26" s="10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126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26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26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26" s="1"/>
    </row>
    <row r="127" spans="1:11" ht="18" customHeight="1" x14ac:dyDescent="0.2">
      <c r="A127" s="45" t="s">
        <v>149</v>
      </c>
      <c r="B127" s="7">
        <v>1</v>
      </c>
      <c r="C127" s="52">
        <v>0</v>
      </c>
      <c r="D127" s="51"/>
      <c r="E127" s="53"/>
      <c r="F127" s="54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27" s="55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127" s="55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27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27" s="55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27" s="1"/>
    </row>
    <row r="128" spans="1:11" ht="18" customHeight="1" x14ac:dyDescent="0.2">
      <c r="A128" s="7" t="s">
        <v>12</v>
      </c>
      <c r="B128" s="7">
        <f>IF(ISNUMBER(Κοστολόγιο[[#This Row],[Ημερήσιο]]),1,"")</f>
        <v>1</v>
      </c>
      <c r="C128" s="8">
        <v>0</v>
      </c>
      <c r="D128" s="7"/>
      <c r="E128" s="7"/>
      <c r="F128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28" s="10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128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28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28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28" s="1"/>
    </row>
    <row r="129" spans="1:11" ht="18" customHeight="1" x14ac:dyDescent="0.2">
      <c r="A129" s="7" t="s">
        <v>80</v>
      </c>
      <c r="B129" s="7">
        <v>1</v>
      </c>
      <c r="C129" s="8">
        <v>0</v>
      </c>
      <c r="D129" s="7"/>
      <c r="E129" s="7"/>
      <c r="F129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29" s="10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129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29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29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29" s="1"/>
    </row>
    <row r="130" spans="1:11" ht="18" customHeight="1" x14ac:dyDescent="0.2">
      <c r="A130" s="7" t="s">
        <v>13</v>
      </c>
      <c r="B130" s="7">
        <v>1</v>
      </c>
      <c r="C130" s="8">
        <v>0</v>
      </c>
      <c r="D130" s="7"/>
      <c r="E130" s="7"/>
      <c r="F130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30" s="10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130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30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30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30" s="1"/>
    </row>
    <row r="131" spans="1:11" ht="18" customHeight="1" x14ac:dyDescent="0.2">
      <c r="A131" s="67" t="s">
        <v>81</v>
      </c>
      <c r="B131" s="46">
        <f>IF(ISNUMBER(Κοστολόγιο[[#This Row],[Ημερήσιο]]),1,"")</f>
        <v>1</v>
      </c>
      <c r="C131" s="47">
        <v>0</v>
      </c>
      <c r="D131" s="45"/>
      <c r="E131" s="48"/>
      <c r="F131" s="4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31" s="50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131" s="5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31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31" s="5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31" s="1"/>
    </row>
    <row r="132" spans="1:11" ht="18" customHeight="1" x14ac:dyDescent="0.2">
      <c r="A132" s="7"/>
      <c r="B132" s="7"/>
      <c r="C132" s="8"/>
      <c r="D132" s="7"/>
      <c r="E132" s="7"/>
      <c r="F132" s="9"/>
      <c r="G132" s="10"/>
      <c r="H132" s="10"/>
      <c r="I132" s="10"/>
      <c r="J132" s="10"/>
      <c r="K132" s="1"/>
    </row>
    <row r="133" spans="1:11" ht="18" customHeight="1" x14ac:dyDescent="0.2">
      <c r="A133" s="6" t="s">
        <v>101</v>
      </c>
      <c r="B133" s="7" t="str">
        <f>IF(ISNUMBER(Κοστολόγιο[[#This Row],[Ημερήσιο]]),1,"")</f>
        <v/>
      </c>
      <c r="C133" s="8"/>
      <c r="D133" s="7"/>
      <c r="E133" s="7"/>
      <c r="F133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33" s="10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133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33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33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33" s="1"/>
    </row>
    <row r="134" spans="1:11" ht="18" customHeight="1" x14ac:dyDescent="0.2">
      <c r="A134" s="45" t="s">
        <v>66</v>
      </c>
      <c r="B134" s="7">
        <f>IF(ISNUMBER(Κοστολόγιο[[#This Row],[Ημερήσιο]]),1,"")</f>
        <v>1</v>
      </c>
      <c r="C134" s="47">
        <v>0</v>
      </c>
      <c r="D134" s="45">
        <v>1</v>
      </c>
      <c r="E134" s="48"/>
      <c r="F134" s="4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34" s="50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134" s="5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34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34" s="5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34" s="1"/>
    </row>
    <row r="135" spans="1:11" ht="18" customHeight="1" x14ac:dyDescent="0.2">
      <c r="A135" s="45" t="s">
        <v>67</v>
      </c>
      <c r="B135" s="7">
        <f>IF(ISNUMBER(Κοστολόγιο[[#This Row],[Ημερήσιο]]),1,"")</f>
        <v>1</v>
      </c>
      <c r="C135" s="52">
        <v>0</v>
      </c>
      <c r="D135" s="51">
        <v>1</v>
      </c>
      <c r="E135" s="53"/>
      <c r="F135" s="54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35" s="55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135" s="55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35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35" s="55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35" s="1"/>
    </row>
    <row r="136" spans="1:11" ht="18" customHeight="1" x14ac:dyDescent="0.2">
      <c r="A136" s="45" t="s">
        <v>151</v>
      </c>
      <c r="B136" s="7">
        <v>1</v>
      </c>
      <c r="C136" s="47">
        <v>0</v>
      </c>
      <c r="D136" s="45">
        <v>1</v>
      </c>
      <c r="E136" s="48"/>
      <c r="F136" s="4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36" s="50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136" s="5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36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36" s="5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36" s="1"/>
    </row>
    <row r="137" spans="1:11" ht="18" customHeight="1" x14ac:dyDescent="0.2">
      <c r="A137" s="45" t="s">
        <v>152</v>
      </c>
      <c r="B137" s="7">
        <v>1</v>
      </c>
      <c r="C137" s="47">
        <v>0</v>
      </c>
      <c r="D137" s="45">
        <v>1</v>
      </c>
      <c r="E137" s="48"/>
      <c r="F137" s="4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37" s="50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137" s="5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37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37" s="5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37" s="1"/>
    </row>
    <row r="138" spans="1:11" ht="18" customHeight="1" x14ac:dyDescent="0.2">
      <c r="A138" s="93" t="s">
        <v>155</v>
      </c>
      <c r="B138" s="94">
        <v>1</v>
      </c>
      <c r="C138" s="95">
        <v>0</v>
      </c>
      <c r="D138" s="93"/>
      <c r="E138" s="96"/>
      <c r="F138" s="97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38" s="98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138" s="98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38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38" s="98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38" s="1"/>
    </row>
    <row r="139" spans="1:11" ht="18" customHeight="1" x14ac:dyDescent="0.2">
      <c r="A139" s="93" t="s">
        <v>156</v>
      </c>
      <c r="B139" s="94">
        <v>1</v>
      </c>
      <c r="C139" s="95">
        <v>0</v>
      </c>
      <c r="D139" s="93"/>
      <c r="E139" s="96"/>
      <c r="F139" s="97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39" s="98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139" s="98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39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39" s="98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39" s="1"/>
    </row>
    <row r="140" spans="1:11" ht="18" customHeight="1" x14ac:dyDescent="0.2">
      <c r="A140" s="7" t="s">
        <v>99</v>
      </c>
      <c r="B140" s="7">
        <v>1</v>
      </c>
      <c r="C140" s="8">
        <v>0</v>
      </c>
      <c r="D140" s="7"/>
      <c r="E140" s="7"/>
      <c r="F140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40" s="10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140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40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40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40" s="1"/>
    </row>
    <row r="141" spans="1:11" ht="18" customHeight="1" x14ac:dyDescent="0.2">
      <c r="A141" s="7" t="s">
        <v>82</v>
      </c>
      <c r="B141" s="7">
        <v>1</v>
      </c>
      <c r="C141" s="8">
        <v>0</v>
      </c>
      <c r="D141" s="7">
        <v>1</v>
      </c>
      <c r="E141" s="7">
        <v>1</v>
      </c>
      <c r="F141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41" s="10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141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41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41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41" s="1"/>
    </row>
    <row r="142" spans="1:11" ht="18" customHeight="1" x14ac:dyDescent="0.2">
      <c r="A142" s="7" t="s">
        <v>100</v>
      </c>
      <c r="B142" s="21">
        <v>1</v>
      </c>
      <c r="C142" s="8">
        <v>0</v>
      </c>
      <c r="D142" s="7">
        <v>1</v>
      </c>
      <c r="E142" s="80"/>
      <c r="F142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42" s="10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142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42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42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42" s="1"/>
    </row>
    <row r="143" spans="1:11" ht="18" customHeight="1" x14ac:dyDescent="0.2">
      <c r="A143" s="7" t="s">
        <v>83</v>
      </c>
      <c r="B143" s="7">
        <f>IF(ISNUMBER(Κοστολόγιο[[#This Row],[Ημερήσιο]]),1,"")</f>
        <v>1</v>
      </c>
      <c r="C143" s="8">
        <v>0</v>
      </c>
      <c r="D143" s="7">
        <v>1</v>
      </c>
      <c r="E143" s="7"/>
      <c r="F143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43" s="10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143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43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43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43" s="1"/>
    </row>
    <row r="144" spans="1:11" ht="18" customHeight="1" x14ac:dyDescent="0.2">
      <c r="A144" s="7"/>
      <c r="B144" s="7" t="str">
        <f>IF(ISNUMBER(Κοστολόγιο[[#This Row],[Ημερήσιο]]),1,"")</f>
        <v/>
      </c>
      <c r="C144" s="8"/>
      <c r="D144" s="7"/>
      <c r="E144" s="7"/>
      <c r="F144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44" s="10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144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44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44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44" s="1"/>
    </row>
    <row r="145" spans="1:11" ht="18" customHeight="1" x14ac:dyDescent="0.2">
      <c r="A145" s="6" t="s">
        <v>22</v>
      </c>
      <c r="B145" s="7" t="str">
        <f>IF(ISNUMBER(Κοστολόγιο[[#This Row],[Ημερήσιο]]),1,"")</f>
        <v/>
      </c>
      <c r="C145" s="8"/>
      <c r="D145" s="7"/>
      <c r="E145" s="7"/>
      <c r="F145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45" s="10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145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45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45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45" s="1"/>
    </row>
    <row r="146" spans="1:11" ht="18" customHeight="1" x14ac:dyDescent="0.2">
      <c r="A146" s="7" t="s">
        <v>84</v>
      </c>
      <c r="B146" s="7">
        <f>IF(ISNUMBER(Κοστολόγιο[[#This Row],[Ημερήσιο]]),1,"")</f>
        <v>1</v>
      </c>
      <c r="C146" s="8">
        <v>0</v>
      </c>
      <c r="D146" s="7"/>
      <c r="E146" s="7">
        <v>1</v>
      </c>
      <c r="F146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46" s="10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146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46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46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46" s="1"/>
    </row>
    <row r="147" spans="1:11" ht="18" customHeight="1" x14ac:dyDescent="0.2">
      <c r="A147" s="7" t="s">
        <v>106</v>
      </c>
      <c r="B147" s="21">
        <v>1</v>
      </c>
      <c r="C147" s="8">
        <v>0</v>
      </c>
      <c r="D147" s="7"/>
      <c r="E147" s="80"/>
      <c r="F147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47" s="10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147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47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47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47" s="1"/>
    </row>
    <row r="148" spans="1:11" ht="18" customHeight="1" x14ac:dyDescent="0.2">
      <c r="A148" s="45" t="s">
        <v>68</v>
      </c>
      <c r="B148" s="7">
        <v>1</v>
      </c>
      <c r="C148" s="47">
        <v>0</v>
      </c>
      <c r="D148" s="45"/>
      <c r="E148" s="48"/>
      <c r="F148" s="4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48" s="50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148" s="5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48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48" s="5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48" s="1"/>
    </row>
    <row r="149" spans="1:11" ht="18" customHeight="1" x14ac:dyDescent="0.2">
      <c r="A149" s="7" t="s">
        <v>153</v>
      </c>
      <c r="B149" s="7">
        <v>1</v>
      </c>
      <c r="C149" s="8">
        <v>0</v>
      </c>
      <c r="D149" s="7"/>
      <c r="E149" s="7"/>
      <c r="F149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49" s="10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149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49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49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49" s="1"/>
    </row>
    <row r="150" spans="1:11" ht="18" customHeight="1" x14ac:dyDescent="0.2">
      <c r="A150" s="7" t="s">
        <v>154</v>
      </c>
      <c r="B150" s="7">
        <v>1</v>
      </c>
      <c r="C150" s="8">
        <v>0</v>
      </c>
      <c r="D150" s="7"/>
      <c r="E150" s="7"/>
      <c r="F150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50" s="10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150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50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50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50" s="1"/>
    </row>
    <row r="151" spans="1:11" ht="18" customHeight="1" x14ac:dyDescent="0.2">
      <c r="A151" s="7"/>
      <c r="B151" s="7" t="str">
        <f>IF(ISNUMBER(Κοστολόγιο[[#This Row],[Ημερήσιο]]),1,"")</f>
        <v/>
      </c>
      <c r="C151" s="8"/>
      <c r="D151" s="7"/>
      <c r="E151" s="7"/>
      <c r="F151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51" s="10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151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51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51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51" s="1"/>
    </row>
    <row r="152" spans="1:11" ht="18" customHeight="1" x14ac:dyDescent="0.2">
      <c r="A152" s="6" t="s">
        <v>103</v>
      </c>
      <c r="B152" s="7" t="str">
        <f>IF(ISNUMBER(Κοστολόγιο[[#This Row],[Ημερήσιο]]),1,"")</f>
        <v/>
      </c>
      <c r="C152" s="8"/>
      <c r="D152" s="7"/>
      <c r="E152" s="7"/>
      <c r="F152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52" s="10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152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52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52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52" s="1"/>
    </row>
    <row r="153" spans="1:11" ht="18" customHeight="1" x14ac:dyDescent="0.2">
      <c r="A153" s="7" t="s">
        <v>14</v>
      </c>
      <c r="B153" s="7">
        <f>IF(ISNUMBER(Κοστολόγιο[[#This Row],[Ημερήσιο]]),1,"")</f>
        <v>1</v>
      </c>
      <c r="C153" s="8">
        <v>0</v>
      </c>
      <c r="D153" s="7"/>
      <c r="E153" s="7"/>
      <c r="F153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53" s="10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153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53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53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53" s="1"/>
    </row>
    <row r="154" spans="1:11" ht="18" customHeight="1" x14ac:dyDescent="0.2">
      <c r="A154" s="7" t="s">
        <v>15</v>
      </c>
      <c r="B154" s="7">
        <v>1</v>
      </c>
      <c r="C154" s="8">
        <v>0</v>
      </c>
      <c r="D154" s="7"/>
      <c r="E154" s="7"/>
      <c r="F154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54" s="10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154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54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54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54" s="1"/>
    </row>
    <row r="155" spans="1:11" ht="18" customHeight="1" x14ac:dyDescent="0.2">
      <c r="A155" s="7" t="s">
        <v>16</v>
      </c>
      <c r="B155" s="7">
        <f>IF(ISNUMBER(Κοστολόγιο[[#This Row],[Ημερήσιο]]),1,"")</f>
        <v>1</v>
      </c>
      <c r="C155" s="8">
        <v>0</v>
      </c>
      <c r="D155" s="7"/>
      <c r="E155" s="7"/>
      <c r="F155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55" s="10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155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55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55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55" s="1"/>
    </row>
    <row r="156" spans="1:11" ht="18" customHeight="1" x14ac:dyDescent="0.2">
      <c r="A156" s="7" t="s">
        <v>157</v>
      </c>
      <c r="B156" s="7">
        <f>IF(ISNUMBER(Κοστολόγιο[[#This Row],[Ημερήσιο]]),1,"")</f>
        <v>1</v>
      </c>
      <c r="C156" s="8">
        <v>0</v>
      </c>
      <c r="D156" s="7"/>
      <c r="E156" s="7"/>
      <c r="F156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56" s="10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156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56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56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56" s="1"/>
    </row>
    <row r="157" spans="1:11" ht="18" customHeight="1" x14ac:dyDescent="0.2">
      <c r="A157" s="7" t="s">
        <v>17</v>
      </c>
      <c r="B157" s="7">
        <f>IF(ISNUMBER(Κοστολόγιο[[#This Row],[Ημερήσιο]]),1,"")</f>
        <v>1</v>
      </c>
      <c r="C157" s="8">
        <v>0</v>
      </c>
      <c r="D157" s="7"/>
      <c r="E157" s="7"/>
      <c r="F157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57" s="10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>0</v>
      </c>
      <c r="H157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57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57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57" s="1"/>
    </row>
    <row r="158" spans="1:11" ht="18" customHeight="1" x14ac:dyDescent="0.2">
      <c r="A158" s="7"/>
      <c r="B158" s="7" t="str">
        <f>IF(ISNUMBER(Κοστολόγιο[[#This Row],[Ημερήσιο]]),1,"")</f>
        <v/>
      </c>
      <c r="C158" s="8"/>
      <c r="D158" s="7"/>
      <c r="E158" s="7"/>
      <c r="F158" s="9" t="str">
        <f>IF(Κοστολόγιο[[#This Row],[Κατηγορία]]=3,IF(Κοστολόγιο[[#This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Row],[Ημερήσιο]],0)*$J$5,"")</f>
        <v/>
      </c>
      <c r="G158" s="10" t="str">
        <f>IF(OR(Κοστολόγιο[[#This Row],[Κατηγορία]]=1, Κοστολόγιο[[#This Row],[Κατηγορία]]=2),IF(Κοστολόγιο[[#This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Row],[Ημερήσιο]],0)*$J$6,"")</f>
        <v/>
      </c>
      <c r="H158" s="10" t="str">
        <f>IF(Κοστολόγιο[[#This Row],[Κατηγορία]]=2,IF(Κοστολόγιο[[#This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Row],[Ημερήσιο]],0)*$J$7,"")</f>
        <v/>
      </c>
      <c r="I158" s="10" t="str">
        <f>IF(Κοστολόγιο[[#This Row],[Ημερήσιο]],IF(Κοστολόγιο[[#This Row],[Ημέρες]],Κοστολόγιο[[#This Row],[Ημέρες]],1)*IF(Κοστολόγιο[[#This Row],[Ατομα]],Κοστολόγιο[[#This Row],[Ατομα]],1)*IF(Κοστολόγιο[[#This Row],[Ημερήσιο]],Κοστολόγιο[[#This Row],[Ημερήσιο]],0),"")</f>
        <v/>
      </c>
      <c r="J158" s="10" t="str">
        <f>IF(ISNUMBER(Κοστολόγιο[[#This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Row],[ΦΠΑ]],0),"")</f>
        <v/>
      </c>
      <c r="K158" s="1"/>
    </row>
    <row r="159" spans="1:11" s="7" customFormat="1" ht="18" customHeight="1" x14ac:dyDescent="0.25">
      <c r="A159" s="15" t="s">
        <v>31</v>
      </c>
      <c r="B159" s="15"/>
      <c r="C159" s="16">
        <f>SUBTOTAL(109,Κοστολόγιο[Ημερήσιο])</f>
        <v>0</v>
      </c>
      <c r="D159" s="15"/>
      <c r="E159" s="15"/>
      <c r="F159" s="24">
        <f>SUBTOTAL(109,Κοστολόγιο[ΙΚΑ])</f>
        <v>0</v>
      </c>
      <c r="G159" s="17">
        <f>SUBTOTAL(109,Κοστολόγιο[ΦΠΑ])</f>
        <v>0</v>
      </c>
      <c r="H159" s="17">
        <f>SUBTOTAL(109,Κοστολόγιο[Παρακράτηση])</f>
        <v>0</v>
      </c>
      <c r="I159" s="23">
        <f>SUBTOTAL(109,Κοστολόγιο[Καθαρό])</f>
        <v>0</v>
      </c>
      <c r="J159" s="17"/>
      <c r="K159" s="18"/>
    </row>
  </sheetData>
  <mergeCells count="22">
    <mergeCell ref="F23:G23"/>
    <mergeCell ref="F24:G24"/>
    <mergeCell ref="F25:G25"/>
    <mergeCell ref="F18:G18"/>
    <mergeCell ref="F19:G19"/>
    <mergeCell ref="F20:G20"/>
    <mergeCell ref="F21:G21"/>
    <mergeCell ref="F22:G22"/>
    <mergeCell ref="F13:J13"/>
    <mergeCell ref="F14:G14"/>
    <mergeCell ref="F15:G15"/>
    <mergeCell ref="F16:G16"/>
    <mergeCell ref="F17:G17"/>
    <mergeCell ref="B9:E9"/>
    <mergeCell ref="B10:E10"/>
    <mergeCell ref="A2:J2"/>
    <mergeCell ref="B4:E4"/>
    <mergeCell ref="B5:E5"/>
    <mergeCell ref="B6:E6"/>
    <mergeCell ref="B7:E7"/>
    <mergeCell ref="B8:E8"/>
    <mergeCell ref="I9:J9"/>
  </mergeCells>
  <phoneticPr fontId="9" type="noConversion"/>
  <pageMargins left="0.7" right="0.7" top="0.75" bottom="0.75" header="0.3" footer="0.3"/>
  <pageSetup paperSize="9" scale="50" fitToHeight="0" orientation="portrait" verticalDpi="120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 id="{D601A84C-4385-4004-8581-B890C504D38C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B140:B1048576 B109:B136 F5:F9 B28:B53 B58:B59 B64:B73 B55 B61:B62 B78:B85 B75 B88 B90:B91 B94:B107</xm:sqref>
        </x14:conditionalFormatting>
        <x14:conditionalFormatting xmlns:xm="http://schemas.microsoft.com/office/excel/2006/main">
          <x14:cfRule type="iconSet" priority="16" id="{FBECBBCF-A009-464D-AE87-5486B4F2C451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B56</xm:sqref>
        </x14:conditionalFormatting>
        <x14:conditionalFormatting xmlns:xm="http://schemas.microsoft.com/office/excel/2006/main">
          <x14:cfRule type="iconSet" priority="15" id="{BDFD3588-DDA4-43B1-99CE-E84DFE7EAF66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B63</xm:sqref>
        </x14:conditionalFormatting>
        <x14:conditionalFormatting xmlns:xm="http://schemas.microsoft.com/office/excel/2006/main">
          <x14:cfRule type="iconSet" priority="14" id="{55A24DDD-3C02-4C31-B6A9-B22BDEF76A9A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B93</xm:sqref>
        </x14:conditionalFormatting>
        <x14:conditionalFormatting xmlns:xm="http://schemas.microsoft.com/office/excel/2006/main">
          <x14:cfRule type="iconSet" priority="13" id="{F82BD972-0F8D-4F5E-AB85-47F64E35933D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B108</xm:sqref>
        </x14:conditionalFormatting>
        <x14:conditionalFormatting xmlns:xm="http://schemas.microsoft.com/office/excel/2006/main">
          <x14:cfRule type="iconSet" priority="12" id="{CF727095-F330-4E28-8A64-5076AC5A019D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B54</xm:sqref>
        </x14:conditionalFormatting>
        <x14:conditionalFormatting xmlns:xm="http://schemas.microsoft.com/office/excel/2006/main">
          <x14:cfRule type="iconSet" priority="11" id="{D772DC26-82E1-48C0-8FD5-10ABE6D5962A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B57</xm:sqref>
        </x14:conditionalFormatting>
        <x14:conditionalFormatting xmlns:xm="http://schemas.microsoft.com/office/excel/2006/main">
          <x14:cfRule type="iconSet" priority="10" id="{1C195DB2-F500-42B5-B103-B7C24EC41DAA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B60</xm:sqref>
        </x14:conditionalFormatting>
        <x14:conditionalFormatting xmlns:xm="http://schemas.microsoft.com/office/excel/2006/main">
          <x14:cfRule type="iconSet" priority="9" id="{DD0AF191-BA7D-49AC-9929-19DA64D0921F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B76</xm:sqref>
        </x14:conditionalFormatting>
        <x14:conditionalFormatting xmlns:xm="http://schemas.microsoft.com/office/excel/2006/main">
          <x14:cfRule type="iconSet" priority="8" id="{10F3F316-6C10-4E19-A995-AFE3894E4D3A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B77</xm:sqref>
        </x14:conditionalFormatting>
        <x14:conditionalFormatting xmlns:xm="http://schemas.microsoft.com/office/excel/2006/main">
          <x14:cfRule type="iconSet" priority="7" id="{2F7370FD-D248-436B-A4AC-D21C83A010EA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B74</xm:sqref>
        </x14:conditionalFormatting>
        <x14:conditionalFormatting xmlns:xm="http://schemas.microsoft.com/office/excel/2006/main">
          <x14:cfRule type="iconSet" priority="6" id="{B0567DAD-C43D-41C6-BFE5-C02502C0B86C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B86</xm:sqref>
        </x14:conditionalFormatting>
        <x14:conditionalFormatting xmlns:xm="http://schemas.microsoft.com/office/excel/2006/main">
          <x14:cfRule type="iconSet" priority="5" id="{7DDD271F-2578-42C5-B7BA-D5965E4687CE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B87</xm:sqref>
        </x14:conditionalFormatting>
        <x14:conditionalFormatting xmlns:xm="http://schemas.microsoft.com/office/excel/2006/main">
          <x14:cfRule type="iconSet" priority="4" id="{BE4D6577-0EDF-44F5-A948-55C7382CAA67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B89</xm:sqref>
        </x14:conditionalFormatting>
        <x14:conditionalFormatting xmlns:xm="http://schemas.microsoft.com/office/excel/2006/main">
          <x14:cfRule type="iconSet" priority="3" id="{ED51AFE7-F5EC-42E0-B087-707CB845D0A0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B92</xm:sqref>
        </x14:conditionalFormatting>
        <x14:conditionalFormatting xmlns:xm="http://schemas.microsoft.com/office/excel/2006/main">
          <x14:cfRule type="iconSet" priority="2" id="{79440EB2-1147-41B6-A299-C00D04FFC932}">
            <x14:iconSet iconSet="4TrafficLight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B137:B139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Φύλλο Προσφοράς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POST1</dc:creator>
  <cp:lastModifiedBy>Argyris</cp:lastModifiedBy>
  <cp:lastPrinted>2020-11-15T14:49:17Z</cp:lastPrinted>
  <dcterms:created xsi:type="dcterms:W3CDTF">2018-04-05T08:25:22Z</dcterms:created>
  <dcterms:modified xsi:type="dcterms:W3CDTF">2020-11-22T14:18:17Z</dcterms:modified>
</cp:coreProperties>
</file>